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9405" windowHeight="4590" tabRatio="787" activeTab="5"/>
  </bookViews>
  <sheets>
    <sheet name="Мандатная" sheetId="1" r:id="rId1"/>
    <sheet name="Плав" sheetId="2" r:id="rId2"/>
    <sheet name="Стр" sheetId="3" r:id="rId3"/>
    <sheet name="Бег" sheetId="4" r:id="rId4"/>
    <sheet name="Троеб" sheetId="5" r:id="rId5"/>
    <sheet name="Сводный" sheetId="6" r:id="rId6"/>
    <sheet name="Личные" sheetId="7" r:id="rId7"/>
    <sheet name="Командные" sheetId="8" r:id="rId8"/>
    <sheet name="ТабПлав" sheetId="9" r:id="rId9"/>
    <sheet name="ТабСтр" sheetId="10" r:id="rId10"/>
    <sheet name="ТабБег" sheetId="11" r:id="rId11"/>
    <sheet name="Разряды" sheetId="12" r:id="rId12"/>
    <sheet name="Лист1" sheetId="13" r:id="rId13"/>
    <sheet name="Описание" sheetId="14" r:id="rId14"/>
  </sheets>
  <definedNames>
    <definedName name="_xlnm.Print_Area" localSheetId="1">'Плав'!$A$1:$I$148</definedName>
  </definedNames>
  <calcPr fullCalcOnLoad="1"/>
</workbook>
</file>

<file path=xl/sharedStrings.xml><?xml version="1.0" encoding="utf-8"?>
<sst xmlns="http://schemas.openxmlformats.org/spreadsheetml/2006/main" count="3680" uniqueCount="1737">
  <si>
    <t>Морское многоборье</t>
  </si>
  <si>
    <t>Открытые всероссийские соревнования ДЮСТШ, СТК по троеборью</t>
  </si>
  <si>
    <t>Четыре книги (юноши,девушки,мальчики,девочки)</t>
  </si>
  <si>
    <t>В каждой книге</t>
  </si>
  <si>
    <t>Протокол мандатной комиссии</t>
  </si>
  <si>
    <t>Лист 1</t>
  </si>
  <si>
    <t>Лист 2</t>
  </si>
  <si>
    <t>Лист 3</t>
  </si>
  <si>
    <t>Лист 4</t>
  </si>
  <si>
    <t>Лист 5</t>
  </si>
  <si>
    <t>Лист 6</t>
  </si>
  <si>
    <t>Лист 7</t>
  </si>
  <si>
    <t>Лист 8</t>
  </si>
  <si>
    <t>Сводный протокол</t>
  </si>
  <si>
    <t>Личные 6 мест по отдельным видам и троеборью</t>
  </si>
  <si>
    <t>Командные результаты по отдельным видам и троеборью</t>
  </si>
  <si>
    <t>Таблица плавания</t>
  </si>
  <si>
    <t>Таблицы по стрельбе</t>
  </si>
  <si>
    <t>Таблица по бегу</t>
  </si>
  <si>
    <t>Лист 9</t>
  </si>
  <si>
    <t>Лист 10</t>
  </si>
  <si>
    <t>Таблица оценки результатов стрельбы из пневматического пистолета</t>
  </si>
  <si>
    <t>Лист 11</t>
  </si>
  <si>
    <t>Таблица разрядов</t>
  </si>
  <si>
    <t>очков 1000</t>
  </si>
  <si>
    <t>П Р О Т О К О Л</t>
  </si>
  <si>
    <t>мандатной комиссии</t>
  </si>
  <si>
    <t>Состав участников допущенных к соревнованиям:</t>
  </si>
  <si>
    <t>№№ пп</t>
  </si>
  <si>
    <t>Фамилия</t>
  </si>
  <si>
    <t>Имя</t>
  </si>
  <si>
    <t>Отчество</t>
  </si>
  <si>
    <t>Наименование команды область, город</t>
  </si>
  <si>
    <t>Год рожд.</t>
  </si>
  <si>
    <t>Домашний адрес</t>
  </si>
  <si>
    <t>1.1</t>
  </si>
  <si>
    <t>1.2</t>
  </si>
  <si>
    <t>1.3</t>
  </si>
  <si>
    <t>1.4</t>
  </si>
  <si>
    <t>1.5</t>
  </si>
  <si>
    <t>ФЕДЕРАЦИЯ   МОРСКИХ  МНОГОБОРИЙ  РОССИИ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</si>
  <si>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</si>
  <si>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</si>
  <si>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</si>
  <si>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</si>
  <si>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</si>
  <si>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</si>
  <si>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</si>
  <si>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</si>
  <si>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</si>
  <si>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</si>
  <si>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Результат</t>
  </si>
  <si>
    <t>Очки</t>
  </si>
  <si>
    <t>Место</t>
  </si>
  <si>
    <t>столбец №№ пп формат ячейки текстовый</t>
  </si>
  <si>
    <t>Л ист 2</t>
  </si>
  <si>
    <t>Поиск по № Фамилии,имени,команды</t>
  </si>
  <si>
    <t>Формула =ВПР(ячейка;блок страницы мандатная;№столбца)</t>
  </si>
  <si>
    <t>Поиск по результату очков =ВПР(ячейка;блок защищенный;№столбца;ЛОЖЬ)</t>
  </si>
  <si>
    <t>ЛОЖЬ если таблица не отсортирована по возрастанию</t>
  </si>
  <si>
    <t xml:space="preserve">Занятое место </t>
  </si>
  <si>
    <t>Функция =РАНГ(ячека;массив защищенный;0)</t>
  </si>
  <si>
    <t>Лист5</t>
  </si>
  <si>
    <t>Занятое место командное =РАНГ(ячейка;(массив выделяются ячеки при нажатой Ctrl);0)</t>
  </si>
  <si>
    <t>IIIю</t>
  </si>
  <si>
    <t>IIю</t>
  </si>
  <si>
    <t>Iю</t>
  </si>
  <si>
    <t>I</t>
  </si>
  <si>
    <t>II</t>
  </si>
  <si>
    <t>III</t>
  </si>
  <si>
    <t>КМС</t>
  </si>
  <si>
    <t>Лист11</t>
  </si>
  <si>
    <t>Начальное кол. Очков и конечное для каждого разряда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</si>
  <si>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</si>
  <si>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</si>
  <si>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</si>
  <si>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</si>
  <si>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</si>
  <si>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</si>
  <si>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</si>
  <si>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</si>
  <si>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</si>
  <si>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</si>
  <si>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6.1</t>
  </si>
  <si>
    <t>6.2</t>
  </si>
  <si>
    <t>6.4</t>
  </si>
  <si>
    <t>7.1</t>
  </si>
  <si>
    <t>Разряд=ВПР(ячейка;массивРазряды;2)</t>
  </si>
  <si>
    <t>С В О Д Н Ы Й    П Р О Т О К О Л</t>
  </si>
  <si>
    <t>Плавание</t>
  </si>
  <si>
    <t>время</t>
  </si>
  <si>
    <t>очки</t>
  </si>
  <si>
    <t>место</t>
  </si>
  <si>
    <t>Команда</t>
  </si>
  <si>
    <t>Стрельба</t>
  </si>
  <si>
    <t>Сумма очков</t>
  </si>
  <si>
    <t>Общее место</t>
  </si>
  <si>
    <t>Выпол. Разряд</t>
  </si>
  <si>
    <t>Бег</t>
  </si>
  <si>
    <t>Троеборье</t>
  </si>
  <si>
    <t>2</t>
  </si>
  <si>
    <t>1</t>
  </si>
  <si>
    <t>№</t>
  </si>
  <si>
    <t>Плавание очки</t>
  </si>
  <si>
    <t>Стрельба очки</t>
  </si>
  <si>
    <t>Бег очки</t>
  </si>
  <si>
    <t>Троеб. Очки</t>
  </si>
  <si>
    <t>3</t>
  </si>
  <si>
    <t>4</t>
  </si>
  <si>
    <t>Наименование ко-манды область, город</t>
  </si>
  <si>
    <t>- 2 -</t>
  </si>
  <si>
    <t>5</t>
  </si>
  <si>
    <t>6</t>
  </si>
  <si>
    <t>Сумма двух видов</t>
  </si>
  <si>
    <t>Очки команды</t>
  </si>
  <si>
    <t>Место команды</t>
  </si>
  <si>
    <t>Председатель мандатной комиссии</t>
  </si>
  <si>
    <t>Зам.гл.судьи по мед.части</t>
  </si>
  <si>
    <t>Результаты по плаванию</t>
  </si>
  <si>
    <t>Результаты по стрельбе</t>
  </si>
  <si>
    <t>Результаты по бегу</t>
  </si>
  <si>
    <t>Лист 12</t>
  </si>
  <si>
    <t>Результаты по троеборью</t>
  </si>
  <si>
    <t>н/я</t>
  </si>
  <si>
    <t>снят</t>
  </si>
  <si>
    <t>Сергей</t>
  </si>
  <si>
    <t>Викторович</t>
  </si>
  <si>
    <t>МС</t>
  </si>
  <si>
    <t>Алексей</t>
  </si>
  <si>
    <t>Александрович</t>
  </si>
  <si>
    <t>Олегович</t>
  </si>
  <si>
    <t>Владимирович</t>
  </si>
  <si>
    <t>Алексеевич</t>
  </si>
  <si>
    <t>Александр</t>
  </si>
  <si>
    <t>Андреевич</t>
  </si>
  <si>
    <t>Спорт. разряд</t>
  </si>
  <si>
    <t>рез.</t>
  </si>
  <si>
    <t>Таблица оценки результатов по плаванию 200 м вольным стилем</t>
  </si>
  <si>
    <t>Зачетных выстрелов - 10            86 - 1000 очков</t>
  </si>
  <si>
    <t>Таблица оценки результатов соревнований по бегу на дистанции 800 м</t>
  </si>
  <si>
    <t>8.1</t>
  </si>
  <si>
    <t>8.2</t>
  </si>
  <si>
    <t>8.3</t>
  </si>
  <si>
    <t>8.5</t>
  </si>
  <si>
    <t>7</t>
  </si>
  <si>
    <t>9.2</t>
  </si>
  <si>
    <t>9.3</t>
  </si>
  <si>
    <t>9.5</t>
  </si>
  <si>
    <t>8</t>
  </si>
  <si>
    <t>9</t>
  </si>
  <si>
    <t>10.3</t>
  </si>
  <si>
    <t>Михайлович</t>
  </si>
  <si>
    <t>11.2</t>
  </si>
  <si>
    <t>10</t>
  </si>
  <si>
    <t>б/р</t>
  </si>
  <si>
    <t>01'52,9</t>
  </si>
  <si>
    <t>01'53,0</t>
  </si>
  <si>
    <t>01'53,1</t>
  </si>
  <si>
    <t>01'53,2</t>
  </si>
  <si>
    <t>01'53,3</t>
  </si>
  <si>
    <t>01'53,4</t>
  </si>
  <si>
    <t>01'53,5</t>
  </si>
  <si>
    <t>01'53,6</t>
  </si>
  <si>
    <t>01'53,7</t>
  </si>
  <si>
    <t>01'53,8</t>
  </si>
  <si>
    <t>01'53,9</t>
  </si>
  <si>
    <t>01'54,0</t>
  </si>
  <si>
    <t>01'54,1</t>
  </si>
  <si>
    <t>01'54,2</t>
  </si>
  <si>
    <t>01'54,3</t>
  </si>
  <si>
    <t>01'54,4</t>
  </si>
  <si>
    <t>01'54,5</t>
  </si>
  <si>
    <t>01'54,6</t>
  </si>
  <si>
    <t>01'54,7</t>
  </si>
  <si>
    <t>01'54,8</t>
  </si>
  <si>
    <t>01'54,9</t>
  </si>
  <si>
    <t>01'55,0</t>
  </si>
  <si>
    <t>01'55,1</t>
  </si>
  <si>
    <t>01'55,2</t>
  </si>
  <si>
    <t>01'55,3</t>
  </si>
  <si>
    <t>01'55,4</t>
  </si>
  <si>
    <t>01'55,5</t>
  </si>
  <si>
    <t>01'55,6</t>
  </si>
  <si>
    <t>01'55,7</t>
  </si>
  <si>
    <t>01'55,8</t>
  </si>
  <si>
    <t>01'55,9</t>
  </si>
  <si>
    <t>01'56,0</t>
  </si>
  <si>
    <t>01'56,1</t>
  </si>
  <si>
    <t>01'56,2</t>
  </si>
  <si>
    <t>01'56,3</t>
  </si>
  <si>
    <t>01'56,4</t>
  </si>
  <si>
    <t>01'56,5</t>
  </si>
  <si>
    <t>01'56,6</t>
  </si>
  <si>
    <t>01'56,7</t>
  </si>
  <si>
    <t>01'56,8</t>
  </si>
  <si>
    <t>01'56,9</t>
  </si>
  <si>
    <t>01'57,0</t>
  </si>
  <si>
    <t>01'57,1</t>
  </si>
  <si>
    <t>01'57,2</t>
  </si>
  <si>
    <t>01'57,3</t>
  </si>
  <si>
    <t>01'57,4</t>
  </si>
  <si>
    <t>01'57,5</t>
  </si>
  <si>
    <t>01'57,6</t>
  </si>
  <si>
    <t>01'57,7</t>
  </si>
  <si>
    <t>01'57,8</t>
  </si>
  <si>
    <t>01'57,9</t>
  </si>
  <si>
    <t>01'58,0</t>
  </si>
  <si>
    <t>01'58,1</t>
  </si>
  <si>
    <t>01'58,2</t>
  </si>
  <si>
    <t>01'58,3</t>
  </si>
  <si>
    <t>01'58,4</t>
  </si>
  <si>
    <t>01'58,5</t>
  </si>
  <si>
    <t>01'58,6</t>
  </si>
  <si>
    <t>01'58,7</t>
  </si>
  <si>
    <t>01'58,8</t>
  </si>
  <si>
    <t>01'58,9</t>
  </si>
  <si>
    <t>01'59,0</t>
  </si>
  <si>
    <t>01'59,1</t>
  </si>
  <si>
    <t>01'59,2</t>
  </si>
  <si>
    <t>01'59,3</t>
  </si>
  <si>
    <t>01'59,4</t>
  </si>
  <si>
    <t>01'59,5</t>
  </si>
  <si>
    <t>01'59,6</t>
  </si>
  <si>
    <t>01'59,7</t>
  </si>
  <si>
    <t>01'59,8</t>
  </si>
  <si>
    <t>01'59,9</t>
  </si>
  <si>
    <t>02'00,0</t>
  </si>
  <si>
    <t>02'00,1</t>
  </si>
  <si>
    <t>02'00,2</t>
  </si>
  <si>
    <t>02'00,3</t>
  </si>
  <si>
    <t>02'00,4</t>
  </si>
  <si>
    <t>02'00,5</t>
  </si>
  <si>
    <t>02'00,6</t>
  </si>
  <si>
    <t>02'00,7</t>
  </si>
  <si>
    <t>02'00,8</t>
  </si>
  <si>
    <t>02'00,9</t>
  </si>
  <si>
    <t>02'01,0</t>
  </si>
  <si>
    <t>02'01,1</t>
  </si>
  <si>
    <t>02'01,2</t>
  </si>
  <si>
    <t>02'01,3</t>
  </si>
  <si>
    <t>02'01,4</t>
  </si>
  <si>
    <t>02'01,5</t>
  </si>
  <si>
    <t>02'01,6</t>
  </si>
  <si>
    <t>02'01,7</t>
  </si>
  <si>
    <t>02'01,8</t>
  </si>
  <si>
    <t>02'01,9</t>
  </si>
  <si>
    <t>02'02,0</t>
  </si>
  <si>
    <t>02'02,1</t>
  </si>
  <si>
    <t>02'02,2</t>
  </si>
  <si>
    <t>02'02,3</t>
  </si>
  <si>
    <t>02'02,4</t>
  </si>
  <si>
    <t>02'02,5</t>
  </si>
  <si>
    <t>02'02,6</t>
  </si>
  <si>
    <t>02'02,7</t>
  </si>
  <si>
    <t>02'02,8</t>
  </si>
  <si>
    <t>02'02,9</t>
  </si>
  <si>
    <t>02'03,0</t>
  </si>
  <si>
    <t>02'03,1</t>
  </si>
  <si>
    <t>02'03,2</t>
  </si>
  <si>
    <t>02'03,3</t>
  </si>
  <si>
    <t>02'03,4</t>
  </si>
  <si>
    <t>02'03,5</t>
  </si>
  <si>
    <t>02'03,6</t>
  </si>
  <si>
    <t>02'03,7</t>
  </si>
  <si>
    <t>02'03,8</t>
  </si>
  <si>
    <t>02'03,9</t>
  </si>
  <si>
    <t>02'04,0</t>
  </si>
  <si>
    <t>02'04,1</t>
  </si>
  <si>
    <t>02'04,2</t>
  </si>
  <si>
    <t>02'04,3</t>
  </si>
  <si>
    <t>02'04,4</t>
  </si>
  <si>
    <t>02'04,5</t>
  </si>
  <si>
    <t>02'04,6</t>
  </si>
  <si>
    <t>02'04,7</t>
  </si>
  <si>
    <t>02'04,8</t>
  </si>
  <si>
    <t>02'04,9</t>
  </si>
  <si>
    <t>02'05,0</t>
  </si>
  <si>
    <t>02'05,1</t>
  </si>
  <si>
    <t>02'05,2</t>
  </si>
  <si>
    <t>02'05,3</t>
  </si>
  <si>
    <t>02'05,4</t>
  </si>
  <si>
    <t>02'05,5</t>
  </si>
  <si>
    <t>02'05,6</t>
  </si>
  <si>
    <t>02'05,7</t>
  </si>
  <si>
    <t>02'05,8</t>
  </si>
  <si>
    <t>02'05,9</t>
  </si>
  <si>
    <t>02'06,0</t>
  </si>
  <si>
    <t>02'06,1</t>
  </si>
  <si>
    <t>02'06,2</t>
  </si>
  <si>
    <t>02'06,3</t>
  </si>
  <si>
    <t>02'06,4</t>
  </si>
  <si>
    <t>02'06,5</t>
  </si>
  <si>
    <t>02'06,6</t>
  </si>
  <si>
    <t>02'06,7</t>
  </si>
  <si>
    <t>02'06,8</t>
  </si>
  <si>
    <t>02'06,9</t>
  </si>
  <si>
    <t>02'07,0</t>
  </si>
  <si>
    <t>02'07,1</t>
  </si>
  <si>
    <t>02'07,2</t>
  </si>
  <si>
    <t>02'07,3</t>
  </si>
  <si>
    <t>02'07,4</t>
  </si>
  <si>
    <t>02'07,5</t>
  </si>
  <si>
    <t>02'07,6</t>
  </si>
  <si>
    <t>02'07,7</t>
  </si>
  <si>
    <t>02'07,8</t>
  </si>
  <si>
    <t>02'07,9</t>
  </si>
  <si>
    <t>02'08,0</t>
  </si>
  <si>
    <t>02'08,1</t>
  </si>
  <si>
    <t>02'08,2</t>
  </si>
  <si>
    <t>02'08,3</t>
  </si>
  <si>
    <t>02'08,4</t>
  </si>
  <si>
    <t>02'08,5</t>
  </si>
  <si>
    <t>02'08,6</t>
  </si>
  <si>
    <t>02'08,7</t>
  </si>
  <si>
    <t>02'08,8</t>
  </si>
  <si>
    <t>02'08,9</t>
  </si>
  <si>
    <t>02'09,0</t>
  </si>
  <si>
    <t>02'09,1</t>
  </si>
  <si>
    <t>02'09,2</t>
  </si>
  <si>
    <t>02'09,3</t>
  </si>
  <si>
    <t>02'09,4</t>
  </si>
  <si>
    <t>02'09,5</t>
  </si>
  <si>
    <t>02'09,6</t>
  </si>
  <si>
    <t>02'09,7</t>
  </si>
  <si>
    <t>02'09,8</t>
  </si>
  <si>
    <t>02'09,9</t>
  </si>
  <si>
    <t>02'10,0</t>
  </si>
  <si>
    <t>02'10,1</t>
  </si>
  <si>
    <t>02'10,2</t>
  </si>
  <si>
    <t>02'10,3</t>
  </si>
  <si>
    <t>02'10,4</t>
  </si>
  <si>
    <t>02'10,5</t>
  </si>
  <si>
    <t>02'10,6</t>
  </si>
  <si>
    <t>02'10,7</t>
  </si>
  <si>
    <t>02'10,8</t>
  </si>
  <si>
    <t>02'10,9</t>
  </si>
  <si>
    <t>02'11,0</t>
  </si>
  <si>
    <t>02'11,1</t>
  </si>
  <si>
    <t>02'11,2</t>
  </si>
  <si>
    <t>02'11,3</t>
  </si>
  <si>
    <t>02'11,4</t>
  </si>
  <si>
    <t>02'11,5</t>
  </si>
  <si>
    <t>02'11,6</t>
  </si>
  <si>
    <t>02'11,7</t>
  </si>
  <si>
    <t>02'11,8</t>
  </si>
  <si>
    <t>02'11,9</t>
  </si>
  <si>
    <t>02'12,0</t>
  </si>
  <si>
    <t>02'12,1</t>
  </si>
  <si>
    <t>02'12,2</t>
  </si>
  <si>
    <t>02'12,3</t>
  </si>
  <si>
    <t>02'12,4</t>
  </si>
  <si>
    <t>02'12,5</t>
  </si>
  <si>
    <t>02'12,6</t>
  </si>
  <si>
    <t>02'12,7</t>
  </si>
  <si>
    <t>02'12,8</t>
  </si>
  <si>
    <t>02'12,9</t>
  </si>
  <si>
    <t>02'13,0</t>
  </si>
  <si>
    <t>02'13,1</t>
  </si>
  <si>
    <t>02'13,2</t>
  </si>
  <si>
    <t>02'13,3</t>
  </si>
  <si>
    <t>02'13,4</t>
  </si>
  <si>
    <t>02'13,5</t>
  </si>
  <si>
    <t>02'13,6</t>
  </si>
  <si>
    <t>02'13,7</t>
  </si>
  <si>
    <t>02'13,8</t>
  </si>
  <si>
    <t>02'13,9</t>
  </si>
  <si>
    <t>02'14,0</t>
  </si>
  <si>
    <t>02'14,1</t>
  </si>
  <si>
    <t>02'14,2</t>
  </si>
  <si>
    <t>02'14,3</t>
  </si>
  <si>
    <t>02'14,4</t>
  </si>
  <si>
    <t>02'14,5</t>
  </si>
  <si>
    <t>02'14,6</t>
  </si>
  <si>
    <t>02'14,7</t>
  </si>
  <si>
    <t>02'14,8</t>
  </si>
  <si>
    <t>02'14,9</t>
  </si>
  <si>
    <t>02'15,0</t>
  </si>
  <si>
    <t>02'15,1</t>
  </si>
  <si>
    <t>02'15,2</t>
  </si>
  <si>
    <t>02'15,3</t>
  </si>
  <si>
    <t>02'15,4</t>
  </si>
  <si>
    <t>02'15,5</t>
  </si>
  <si>
    <t>02'15,6</t>
  </si>
  <si>
    <t>02'15,7</t>
  </si>
  <si>
    <t>02'15,8</t>
  </si>
  <si>
    <t>02'15,9</t>
  </si>
  <si>
    <t>02'16,0</t>
  </si>
  <si>
    <t>02'16,1</t>
  </si>
  <si>
    <t>02'16,2</t>
  </si>
  <si>
    <t>02'16,3</t>
  </si>
  <si>
    <t>02'16,4</t>
  </si>
  <si>
    <t>02'16,5</t>
  </si>
  <si>
    <t>02'16,6</t>
  </si>
  <si>
    <t>02'16,7</t>
  </si>
  <si>
    <t>02'16,8</t>
  </si>
  <si>
    <t>02'16,9</t>
  </si>
  <si>
    <t>02'17,0</t>
  </si>
  <si>
    <t>02'17,1</t>
  </si>
  <si>
    <t>02'17,2</t>
  </si>
  <si>
    <t>02'17,3</t>
  </si>
  <si>
    <t>02'17,4</t>
  </si>
  <si>
    <t>02'17,5</t>
  </si>
  <si>
    <t>02'17,6</t>
  </si>
  <si>
    <t>02'17,7</t>
  </si>
  <si>
    <t>02'17,8</t>
  </si>
  <si>
    <t>02'17,9</t>
  </si>
  <si>
    <t>02'18,0</t>
  </si>
  <si>
    <t>02'18,1</t>
  </si>
  <si>
    <t>02'18,2</t>
  </si>
  <si>
    <t>02'18,3</t>
  </si>
  <si>
    <t>02'18,4</t>
  </si>
  <si>
    <t>02'18,5</t>
  </si>
  <si>
    <t>02'18,6</t>
  </si>
  <si>
    <t>02'18,7</t>
  </si>
  <si>
    <t>02'18,8</t>
  </si>
  <si>
    <t>02'18,9</t>
  </si>
  <si>
    <t>02'19,0</t>
  </si>
  <si>
    <t>02'19,1</t>
  </si>
  <si>
    <t>02'19,2</t>
  </si>
  <si>
    <t>02'19,3</t>
  </si>
  <si>
    <t>02'19,4</t>
  </si>
  <si>
    <t>02'19,5</t>
  </si>
  <si>
    <t>02'19,6</t>
  </si>
  <si>
    <t>02'19,7</t>
  </si>
  <si>
    <t>02'19,8</t>
  </si>
  <si>
    <t>02'19,9</t>
  </si>
  <si>
    <t>02'20,0</t>
  </si>
  <si>
    <t>02'20,1</t>
  </si>
  <si>
    <t>02'20,2</t>
  </si>
  <si>
    <t>02'20,3</t>
  </si>
  <si>
    <t>02'20,4</t>
  </si>
  <si>
    <t>02'20,5</t>
  </si>
  <si>
    <t>02'20,6</t>
  </si>
  <si>
    <t>02'20,7</t>
  </si>
  <si>
    <t>02'20,8</t>
  </si>
  <si>
    <t>02'20,9</t>
  </si>
  <si>
    <t>02'21,0</t>
  </si>
  <si>
    <t>02'21,1</t>
  </si>
  <si>
    <t>02'21,2</t>
  </si>
  <si>
    <t>02'21,3</t>
  </si>
  <si>
    <t>02'21,4</t>
  </si>
  <si>
    <t>02'21,5</t>
  </si>
  <si>
    <t>02'21,6</t>
  </si>
  <si>
    <t>02'21,7</t>
  </si>
  <si>
    <t>02'21,8</t>
  </si>
  <si>
    <t>02'21,9</t>
  </si>
  <si>
    <t>02'22,0</t>
  </si>
  <si>
    <t>02'22,1</t>
  </si>
  <si>
    <t>02'22,2</t>
  </si>
  <si>
    <t>02'22,3</t>
  </si>
  <si>
    <t>02'22,4</t>
  </si>
  <si>
    <t>02'22,5</t>
  </si>
  <si>
    <t>02'22,6</t>
  </si>
  <si>
    <t>02'22,7</t>
  </si>
  <si>
    <t>02'22,8</t>
  </si>
  <si>
    <t>02'22,9</t>
  </si>
  <si>
    <t>02'23,0</t>
  </si>
  <si>
    <t>02'23,1</t>
  </si>
  <si>
    <t>02'23,2</t>
  </si>
  <si>
    <t>02'23,3</t>
  </si>
  <si>
    <t>02'23,4</t>
  </si>
  <si>
    <t>02'23,5</t>
  </si>
  <si>
    <t>02'23,6</t>
  </si>
  <si>
    <t>02'23,7</t>
  </si>
  <si>
    <t>02'23,8</t>
  </si>
  <si>
    <t>02'23,9</t>
  </si>
  <si>
    <t>02'24,0</t>
  </si>
  <si>
    <t>02'24,1</t>
  </si>
  <si>
    <t>02'24,2</t>
  </si>
  <si>
    <t>02'24,3</t>
  </si>
  <si>
    <t>02'24,4</t>
  </si>
  <si>
    <t>02'24,5</t>
  </si>
  <si>
    <t>02'24,6</t>
  </si>
  <si>
    <t>02'24,7</t>
  </si>
  <si>
    <t>02'24,8</t>
  </si>
  <si>
    <t>02'24,9</t>
  </si>
  <si>
    <t>02'25,0</t>
  </si>
  <si>
    <t>02'25,1</t>
  </si>
  <si>
    <t>02'25,2</t>
  </si>
  <si>
    <t>02'25,3</t>
  </si>
  <si>
    <t>02'25,4</t>
  </si>
  <si>
    <t>02'25,5</t>
  </si>
  <si>
    <t>02'25,6</t>
  </si>
  <si>
    <t>02'25,7</t>
  </si>
  <si>
    <t>02'25,8</t>
  </si>
  <si>
    <t>02'25,9</t>
  </si>
  <si>
    <t>02'26,0</t>
  </si>
  <si>
    <t>02'26,1</t>
  </si>
  <si>
    <t>02'26,2</t>
  </si>
  <si>
    <t>02'26,3</t>
  </si>
  <si>
    <t>02'26,4</t>
  </si>
  <si>
    <t>02'26,5</t>
  </si>
  <si>
    <t>02'26,6</t>
  </si>
  <si>
    <t>02'26,7</t>
  </si>
  <si>
    <t>02'26,8</t>
  </si>
  <si>
    <t>02'26,9</t>
  </si>
  <si>
    <t>02'27,0</t>
  </si>
  <si>
    <t>02'27,1</t>
  </si>
  <si>
    <t>02'27,2</t>
  </si>
  <si>
    <t>02'27,3</t>
  </si>
  <si>
    <t>02'27,4</t>
  </si>
  <si>
    <t>02'27,5</t>
  </si>
  <si>
    <t>02'27,6</t>
  </si>
  <si>
    <t>02'27,7</t>
  </si>
  <si>
    <t>02'27,8</t>
  </si>
  <si>
    <t>02'27,9</t>
  </si>
  <si>
    <t>02'28,0</t>
  </si>
  <si>
    <t>02'28,1</t>
  </si>
  <si>
    <t>02'28,2</t>
  </si>
  <si>
    <t>02'28,3</t>
  </si>
  <si>
    <t>02'28,4</t>
  </si>
  <si>
    <t>02'28,5</t>
  </si>
  <si>
    <t>02'28,6</t>
  </si>
  <si>
    <t>02'28,7</t>
  </si>
  <si>
    <t>02'28,8</t>
  </si>
  <si>
    <t>02'28,9</t>
  </si>
  <si>
    <t>02'29,0</t>
  </si>
  <si>
    <t>02'29,1</t>
  </si>
  <si>
    <t>02'29,2</t>
  </si>
  <si>
    <t>02'29,3</t>
  </si>
  <si>
    <t>02'29,4</t>
  </si>
  <si>
    <t>02'29,5</t>
  </si>
  <si>
    <t>02'29,6</t>
  </si>
  <si>
    <t>02'29,7</t>
  </si>
  <si>
    <t>02'29,8</t>
  </si>
  <si>
    <t>02'29,9</t>
  </si>
  <si>
    <t>02'30,0</t>
  </si>
  <si>
    <t>02'30,1</t>
  </si>
  <si>
    <t>02'30,2</t>
  </si>
  <si>
    <t>02'30,3</t>
  </si>
  <si>
    <t>02'30,4</t>
  </si>
  <si>
    <t>02'30,5</t>
  </si>
  <si>
    <t>02'30,6</t>
  </si>
  <si>
    <t>02'30,7</t>
  </si>
  <si>
    <t>02'30,8</t>
  </si>
  <si>
    <t>02'30,9</t>
  </si>
  <si>
    <t>02'31,0</t>
  </si>
  <si>
    <t>02'31,1</t>
  </si>
  <si>
    <t>02'31,2</t>
  </si>
  <si>
    <t>02'31,3</t>
  </si>
  <si>
    <t>02'31,4</t>
  </si>
  <si>
    <t>02'31,5</t>
  </si>
  <si>
    <t>02'31,6</t>
  </si>
  <si>
    <t>02'31,7</t>
  </si>
  <si>
    <t>02'31,8</t>
  </si>
  <si>
    <t>02'31,9</t>
  </si>
  <si>
    <t>02'32,0</t>
  </si>
  <si>
    <t>02'32,1</t>
  </si>
  <si>
    <t>02'32,2</t>
  </si>
  <si>
    <t>02'32,3</t>
  </si>
  <si>
    <t>02'32,4</t>
  </si>
  <si>
    <t>02'32,5</t>
  </si>
  <si>
    <t>02'32,6</t>
  </si>
  <si>
    <t>02'32,7</t>
  </si>
  <si>
    <t>02'32,8</t>
  </si>
  <si>
    <t>02'32,9</t>
  </si>
  <si>
    <t>02'33,0</t>
  </si>
  <si>
    <t>02'33,1</t>
  </si>
  <si>
    <t>02'33,2</t>
  </si>
  <si>
    <t>02'33,3</t>
  </si>
  <si>
    <t>02'33,4</t>
  </si>
  <si>
    <t>02'33,5</t>
  </si>
  <si>
    <t>02'33,6</t>
  </si>
  <si>
    <t>02'33,7</t>
  </si>
  <si>
    <t>02'33,8</t>
  </si>
  <si>
    <t>02'33,9</t>
  </si>
  <si>
    <t>02'34,0</t>
  </si>
  <si>
    <t>02'34,1</t>
  </si>
  <si>
    <t>02'34,2</t>
  </si>
  <si>
    <t>02'34,3</t>
  </si>
  <si>
    <t>02'34,4</t>
  </si>
  <si>
    <t>02'34,5</t>
  </si>
  <si>
    <t>02'34,6</t>
  </si>
  <si>
    <t>02'34,7</t>
  </si>
  <si>
    <t>02'34,8</t>
  </si>
  <si>
    <t>02'34,9</t>
  </si>
  <si>
    <t>02'35,0</t>
  </si>
  <si>
    <t>02'35,1</t>
  </si>
  <si>
    <t>02'35,2</t>
  </si>
  <si>
    <t>02'35,3</t>
  </si>
  <si>
    <t>02'35,4</t>
  </si>
  <si>
    <t>02'35,5</t>
  </si>
  <si>
    <t>02'35,6</t>
  </si>
  <si>
    <t>02'35,7</t>
  </si>
  <si>
    <t>02'35,8</t>
  </si>
  <si>
    <t>02'35,9</t>
  </si>
  <si>
    <t>02'36,0</t>
  </si>
  <si>
    <t>02'36,1</t>
  </si>
  <si>
    <t>02'36,2</t>
  </si>
  <si>
    <t>02'36,3</t>
  </si>
  <si>
    <t>02'36,4</t>
  </si>
  <si>
    <t>02'36,5</t>
  </si>
  <si>
    <t>02'36,6</t>
  </si>
  <si>
    <t>02'36,7</t>
  </si>
  <si>
    <t>02'36,8</t>
  </si>
  <si>
    <t>02'36,9</t>
  </si>
  <si>
    <t>02'37,0</t>
  </si>
  <si>
    <t>02'37,1</t>
  </si>
  <si>
    <t>02'37,2</t>
  </si>
  <si>
    <t>02'37,3</t>
  </si>
  <si>
    <t>02'37,4</t>
  </si>
  <si>
    <t>02'37,5</t>
  </si>
  <si>
    <t>02'37,6</t>
  </si>
  <si>
    <t>02'37,7</t>
  </si>
  <si>
    <t>02'37,8</t>
  </si>
  <si>
    <t>02'37,9</t>
  </si>
  <si>
    <t>02'38,0</t>
  </si>
  <si>
    <t>02'38,1</t>
  </si>
  <si>
    <t>02'38,2</t>
  </si>
  <si>
    <t>02'38,3</t>
  </si>
  <si>
    <t>02'38,4</t>
  </si>
  <si>
    <t>02'38,5</t>
  </si>
  <si>
    <t>02'38,6</t>
  </si>
  <si>
    <t>02'38,7</t>
  </si>
  <si>
    <t>02'38,8</t>
  </si>
  <si>
    <t>02'38,9</t>
  </si>
  <si>
    <t>02'39,0</t>
  </si>
  <si>
    <t>02'39,1</t>
  </si>
  <si>
    <t>02'39,2</t>
  </si>
  <si>
    <t>02'39,3</t>
  </si>
  <si>
    <t>02'39,4</t>
  </si>
  <si>
    <t>02'39,5</t>
  </si>
  <si>
    <t>02'39,6</t>
  </si>
  <si>
    <t>02'39,7</t>
  </si>
  <si>
    <t>02'39,8</t>
  </si>
  <si>
    <t>02'39,9</t>
  </si>
  <si>
    <t>02'40,0</t>
  </si>
  <si>
    <t>02'40,1</t>
  </si>
  <si>
    <t>02'40,2</t>
  </si>
  <si>
    <t>02'40,3</t>
  </si>
  <si>
    <t>02'40,4</t>
  </si>
  <si>
    <t>02'40,5</t>
  </si>
  <si>
    <t>02'40,6</t>
  </si>
  <si>
    <t>02'40,7</t>
  </si>
  <si>
    <t>02'40,8</t>
  </si>
  <si>
    <t>02'40,9</t>
  </si>
  <si>
    <t>02'41,0</t>
  </si>
  <si>
    <t>02'41,1</t>
  </si>
  <si>
    <t>02'41,2</t>
  </si>
  <si>
    <t>02'41,3</t>
  </si>
  <si>
    <t>02'41,4</t>
  </si>
  <si>
    <t>02'41,5</t>
  </si>
  <si>
    <t>02'41,6</t>
  </si>
  <si>
    <t>02'41,7</t>
  </si>
  <si>
    <t>02'41,8</t>
  </si>
  <si>
    <t>02'41,9</t>
  </si>
  <si>
    <t>02'42,0</t>
  </si>
  <si>
    <t>02'42,1</t>
  </si>
  <si>
    <t>02'42,2</t>
  </si>
  <si>
    <t>02'42,3</t>
  </si>
  <si>
    <t>02'42,4</t>
  </si>
  <si>
    <t>02'42,5</t>
  </si>
  <si>
    <t>02'42,6</t>
  </si>
  <si>
    <t>02'42,7</t>
  </si>
  <si>
    <t>02'42,8</t>
  </si>
  <si>
    <t>02'42,9</t>
  </si>
  <si>
    <t>02'43,0</t>
  </si>
  <si>
    <t>02'43,1</t>
  </si>
  <si>
    <t>02'43,2</t>
  </si>
  <si>
    <t>02'43,3</t>
  </si>
  <si>
    <t>02'43,4</t>
  </si>
  <si>
    <t>02'43,5</t>
  </si>
  <si>
    <t>02'43,6</t>
  </si>
  <si>
    <t>02'43,7</t>
  </si>
  <si>
    <t>02'43,8</t>
  </si>
  <si>
    <t>02'43,9</t>
  </si>
  <si>
    <t>02'44,0</t>
  </si>
  <si>
    <t>02'44,1</t>
  </si>
  <si>
    <t>02'44,2</t>
  </si>
  <si>
    <t>02'44,3</t>
  </si>
  <si>
    <t>02'44,4</t>
  </si>
  <si>
    <t>02'44,5</t>
  </si>
  <si>
    <t>02'44,6</t>
  </si>
  <si>
    <t>02'44,7</t>
  </si>
  <si>
    <t>02'44,8</t>
  </si>
  <si>
    <t>02'44,9</t>
  </si>
  <si>
    <t>02'45,0</t>
  </si>
  <si>
    <t>02'45,1</t>
  </si>
  <si>
    <t>02'45,2</t>
  </si>
  <si>
    <t>02'45,3</t>
  </si>
  <si>
    <t>02'45,4</t>
  </si>
  <si>
    <t>02'45,5</t>
  </si>
  <si>
    <t>02'45,6</t>
  </si>
  <si>
    <t>02'45,7</t>
  </si>
  <si>
    <t>02'45,8</t>
  </si>
  <si>
    <t>02'45,9</t>
  </si>
  <si>
    <t>02'46,0</t>
  </si>
  <si>
    <t>02'46,1</t>
  </si>
  <si>
    <t>02'46,2</t>
  </si>
  <si>
    <t>02'46,3</t>
  </si>
  <si>
    <t>02'46,4</t>
  </si>
  <si>
    <t>02'46,5</t>
  </si>
  <si>
    <t>02'46,6</t>
  </si>
  <si>
    <t>02'46,7</t>
  </si>
  <si>
    <t>02'46,8</t>
  </si>
  <si>
    <t>02'46,9</t>
  </si>
  <si>
    <t>02'47,0</t>
  </si>
  <si>
    <t>02'47,1</t>
  </si>
  <si>
    <t>02'47,2</t>
  </si>
  <si>
    <t>02'47,3</t>
  </si>
  <si>
    <t>02'47,4</t>
  </si>
  <si>
    <t>02'47,5</t>
  </si>
  <si>
    <t>02'47,6</t>
  </si>
  <si>
    <t>02'47,7</t>
  </si>
  <si>
    <t>02'47,8</t>
  </si>
  <si>
    <t>02'47,9</t>
  </si>
  <si>
    <t>02'48,0</t>
  </si>
  <si>
    <t>02'48,1</t>
  </si>
  <si>
    <t>02'48,2</t>
  </si>
  <si>
    <t>02'48,3</t>
  </si>
  <si>
    <t>02'48,4</t>
  </si>
  <si>
    <t>02'48,5</t>
  </si>
  <si>
    <t>02'48,6</t>
  </si>
  <si>
    <t>02'48,7</t>
  </si>
  <si>
    <t>02'48,8</t>
  </si>
  <si>
    <t>02'48,9</t>
  </si>
  <si>
    <t>02'49,0</t>
  </si>
  <si>
    <t>02'49,1</t>
  </si>
  <si>
    <t>02'49,2</t>
  </si>
  <si>
    <t>02'49,3</t>
  </si>
  <si>
    <t>02'49,4</t>
  </si>
  <si>
    <t>02'49,5</t>
  </si>
  <si>
    <t>02'49,6</t>
  </si>
  <si>
    <t>02'49,7</t>
  </si>
  <si>
    <t>02'49,8</t>
  </si>
  <si>
    <t>02'49,9</t>
  </si>
  <si>
    <t>02'50,0</t>
  </si>
  <si>
    <t>02'50,1</t>
  </si>
  <si>
    <t>02'50,2</t>
  </si>
  <si>
    <t>02'50,3</t>
  </si>
  <si>
    <t>02'50,4</t>
  </si>
  <si>
    <t>02'50,5</t>
  </si>
  <si>
    <t>02'50,6</t>
  </si>
  <si>
    <t>02'50,7</t>
  </si>
  <si>
    <t>02'50,8</t>
  </si>
  <si>
    <t>02'50,9</t>
  </si>
  <si>
    <t>02'51,0</t>
  </si>
  <si>
    <t>02'51,1</t>
  </si>
  <si>
    <t>02'51,2</t>
  </si>
  <si>
    <t>02'51,3</t>
  </si>
  <si>
    <t>02'51,4</t>
  </si>
  <si>
    <t>02'51,5</t>
  </si>
  <si>
    <t>02'51,6</t>
  </si>
  <si>
    <t>02'51,7</t>
  </si>
  <si>
    <t>02'51,8</t>
  </si>
  <si>
    <t>02'51,9</t>
  </si>
  <si>
    <t>02'52,0</t>
  </si>
  <si>
    <t>02'52,1</t>
  </si>
  <si>
    <t>02'52,2</t>
  </si>
  <si>
    <t>02'52,3</t>
  </si>
  <si>
    <t>02'52,4</t>
  </si>
  <si>
    <t>02'52,5</t>
  </si>
  <si>
    <t>02'52,6</t>
  </si>
  <si>
    <t>02'52,7</t>
  </si>
  <si>
    <t>02'52,8</t>
  </si>
  <si>
    <t>02'52,9</t>
  </si>
  <si>
    <t>02'53,0</t>
  </si>
  <si>
    <t>02'53,1</t>
  </si>
  <si>
    <t>02'53,2</t>
  </si>
  <si>
    <t>02'53,3</t>
  </si>
  <si>
    <t>02'53,4</t>
  </si>
  <si>
    <t>02'53,5</t>
  </si>
  <si>
    <t>02'53,6</t>
  </si>
  <si>
    <t>02'53,7</t>
  </si>
  <si>
    <t>02'53,8</t>
  </si>
  <si>
    <t>02'53,9</t>
  </si>
  <si>
    <t>02'54,0</t>
  </si>
  <si>
    <t>02'54,1</t>
  </si>
  <si>
    <t>02'54,2</t>
  </si>
  <si>
    <t>02'54,3</t>
  </si>
  <si>
    <t>02'54,4</t>
  </si>
  <si>
    <t>02'54,5</t>
  </si>
  <si>
    <t>02'54,6</t>
  </si>
  <si>
    <t>02'54,7</t>
  </si>
  <si>
    <t>02'54,8</t>
  </si>
  <si>
    <t>02'54,9</t>
  </si>
  <si>
    <t>02'55,0</t>
  </si>
  <si>
    <t>02'55,1</t>
  </si>
  <si>
    <t>02'55,2</t>
  </si>
  <si>
    <t>02'55,3</t>
  </si>
  <si>
    <t>02'55,4</t>
  </si>
  <si>
    <t>02'55,5</t>
  </si>
  <si>
    <t>02'55,6</t>
  </si>
  <si>
    <t>02'55,7</t>
  </si>
  <si>
    <t>02'55,8</t>
  </si>
  <si>
    <t>02'55,9</t>
  </si>
  <si>
    <t>02'56,0</t>
  </si>
  <si>
    <t>02'56,1</t>
  </si>
  <si>
    <t>02'56,2</t>
  </si>
  <si>
    <t>02'56,3</t>
  </si>
  <si>
    <t>02'56,4</t>
  </si>
  <si>
    <t>02'56,5</t>
  </si>
  <si>
    <t>02'56,6</t>
  </si>
  <si>
    <t>02'56,7</t>
  </si>
  <si>
    <t>02'56,8</t>
  </si>
  <si>
    <t>02'56,9</t>
  </si>
  <si>
    <t>02'57,0</t>
  </si>
  <si>
    <t>02'57,1</t>
  </si>
  <si>
    <t>02'57,2</t>
  </si>
  <si>
    <t>02'57,3</t>
  </si>
  <si>
    <t>02'57,4</t>
  </si>
  <si>
    <t>02'57,5</t>
  </si>
  <si>
    <t>02'57,6</t>
  </si>
  <si>
    <t>02'57,7</t>
  </si>
  <si>
    <t>02'57,8</t>
  </si>
  <si>
    <t>02'57,9</t>
  </si>
  <si>
    <t>02'58,0</t>
  </si>
  <si>
    <t>02'58,1</t>
  </si>
  <si>
    <t>02'58,2</t>
  </si>
  <si>
    <t>02'58,3</t>
  </si>
  <si>
    <t>02'58,4</t>
  </si>
  <si>
    <t>02'58,5</t>
  </si>
  <si>
    <t>02'58,6</t>
  </si>
  <si>
    <t>02'58,7</t>
  </si>
  <si>
    <t>02'58,8</t>
  </si>
  <si>
    <t>02'58,9</t>
  </si>
  <si>
    <t>02'59,0</t>
  </si>
  <si>
    <t>02'59,1</t>
  </si>
  <si>
    <t>02'59,2</t>
  </si>
  <si>
    <t>02'59,3</t>
  </si>
  <si>
    <t>02'59,4</t>
  </si>
  <si>
    <t>02'59,5</t>
  </si>
  <si>
    <t>02'59,6</t>
  </si>
  <si>
    <t>02'59,7</t>
  </si>
  <si>
    <t>02'59,8</t>
  </si>
  <si>
    <t>02'59,9</t>
  </si>
  <si>
    <t>03'00,0</t>
  </si>
  <si>
    <t>03'00,1</t>
  </si>
  <si>
    <t>03'00,2</t>
  </si>
  <si>
    <t>03'00,3</t>
  </si>
  <si>
    <t>03'00,4</t>
  </si>
  <si>
    <t>03'00,5</t>
  </si>
  <si>
    <t>03'00,6</t>
  </si>
  <si>
    <t>03'00,7</t>
  </si>
  <si>
    <t>03'00,8</t>
  </si>
  <si>
    <t>03'00,9</t>
  </si>
  <si>
    <t>03'01,0</t>
  </si>
  <si>
    <t>03'01,1</t>
  </si>
  <si>
    <t>03'01,2</t>
  </si>
  <si>
    <t>03'01,3</t>
  </si>
  <si>
    <t>03'01,4</t>
  </si>
  <si>
    <t>03'01,5</t>
  </si>
  <si>
    <t>03'01,6</t>
  </si>
  <si>
    <t>03'01,7</t>
  </si>
  <si>
    <t>03'01,8</t>
  </si>
  <si>
    <t>03'01,9</t>
  </si>
  <si>
    <t>03'02,0</t>
  </si>
  <si>
    <t>03'02,1</t>
  </si>
  <si>
    <t>03'02,2</t>
  </si>
  <si>
    <t>03'02,3</t>
  </si>
  <si>
    <t>03'02,4</t>
  </si>
  <si>
    <t>03'02,5</t>
  </si>
  <si>
    <t>03'02,6</t>
  </si>
  <si>
    <t>03'02,7</t>
  </si>
  <si>
    <t>03'02,8</t>
  </si>
  <si>
    <t>03'02,9</t>
  </si>
  <si>
    <t>03'03,0</t>
  </si>
  <si>
    <t>03'03,1</t>
  </si>
  <si>
    <t>03'03,2</t>
  </si>
  <si>
    <t>03'03,3</t>
  </si>
  <si>
    <t>03'03,4</t>
  </si>
  <si>
    <t>03'03,5</t>
  </si>
  <si>
    <t>03'03,6</t>
  </si>
  <si>
    <t>03'03,7</t>
  </si>
  <si>
    <t>03'03,8</t>
  </si>
  <si>
    <t>03'03,9</t>
  </si>
  <si>
    <t>03'04,0</t>
  </si>
  <si>
    <t>03'04,1</t>
  </si>
  <si>
    <t>03'04,2</t>
  </si>
  <si>
    <t>03'04,3</t>
  </si>
  <si>
    <t>03'04,4</t>
  </si>
  <si>
    <t>03'04,5</t>
  </si>
  <si>
    <t>03'04,6</t>
  </si>
  <si>
    <t>03'04,7</t>
  </si>
  <si>
    <t>03'04,8</t>
  </si>
  <si>
    <t>03'04,9</t>
  </si>
  <si>
    <t>03'05,0</t>
  </si>
  <si>
    <t>03'05,1</t>
  </si>
  <si>
    <t>03'05,2</t>
  </si>
  <si>
    <t>03'05,3</t>
  </si>
  <si>
    <t>03'05,4</t>
  </si>
  <si>
    <t>03'05,5</t>
  </si>
  <si>
    <t>03'05,6</t>
  </si>
  <si>
    <t>03'05,7</t>
  </si>
  <si>
    <t>03'05,8</t>
  </si>
  <si>
    <t>03'05,9</t>
  </si>
  <si>
    <t>03'06,0</t>
  </si>
  <si>
    <t>03'06,1</t>
  </si>
  <si>
    <t>03'06,2</t>
  </si>
  <si>
    <t>03'06,3</t>
  </si>
  <si>
    <t>03'06,4</t>
  </si>
  <si>
    <t>03'06,5</t>
  </si>
  <si>
    <t>03'06,6</t>
  </si>
  <si>
    <t>03'06,7</t>
  </si>
  <si>
    <t>03'06,8</t>
  </si>
  <si>
    <t>03'06,9</t>
  </si>
  <si>
    <t>03'07,0</t>
  </si>
  <si>
    <t>03'07,1</t>
  </si>
  <si>
    <t>03'07,2</t>
  </si>
  <si>
    <t>03'07,3</t>
  </si>
  <si>
    <t>03'07,4</t>
  </si>
  <si>
    <t>03'07,5</t>
  </si>
  <si>
    <t>03'07,6</t>
  </si>
  <si>
    <t>03'07,7</t>
  </si>
  <si>
    <t>03'07,8</t>
  </si>
  <si>
    <t>03'07,9</t>
  </si>
  <si>
    <t>03'08,0</t>
  </si>
  <si>
    <t>03'08,1</t>
  </si>
  <si>
    <t>03'08,2</t>
  </si>
  <si>
    <t>03'08,3</t>
  </si>
  <si>
    <t>03'08,4</t>
  </si>
  <si>
    <t>03'08,5</t>
  </si>
  <si>
    <t>03'08,6</t>
  </si>
  <si>
    <t>03'08,7</t>
  </si>
  <si>
    <t>03'08,8</t>
  </si>
  <si>
    <t>03'08,9</t>
  </si>
  <si>
    <t>03'09,0</t>
  </si>
  <si>
    <t>03'09,1</t>
  </si>
  <si>
    <t>03'09,2</t>
  </si>
  <si>
    <t>03'09,3</t>
  </si>
  <si>
    <t>03'09,4</t>
  </si>
  <si>
    <t>03'09,5</t>
  </si>
  <si>
    <t>03'09,6</t>
  </si>
  <si>
    <t>03'09,7</t>
  </si>
  <si>
    <t>03'09,8</t>
  </si>
  <si>
    <t>03'09,9</t>
  </si>
  <si>
    <t>03'10,0</t>
  </si>
  <si>
    <t>03'10,1</t>
  </si>
  <si>
    <t>03'10,2</t>
  </si>
  <si>
    <t>03'10,3</t>
  </si>
  <si>
    <t>03'10,4</t>
  </si>
  <si>
    <t>03'10,5</t>
  </si>
  <si>
    <t>03'10,6</t>
  </si>
  <si>
    <t>03'10,7</t>
  </si>
  <si>
    <t>03'10,8</t>
  </si>
  <si>
    <t>03'10,9</t>
  </si>
  <si>
    <t>03'11,0</t>
  </si>
  <si>
    <t>03'11,1</t>
  </si>
  <si>
    <t>03'11,2</t>
  </si>
  <si>
    <t>03'11,3</t>
  </si>
  <si>
    <t>03'11,4</t>
  </si>
  <si>
    <t>03'11,5</t>
  </si>
  <si>
    <t>03'11,6</t>
  </si>
  <si>
    <t>03'11,7</t>
  </si>
  <si>
    <t>03'11,8</t>
  </si>
  <si>
    <t>03'11,9</t>
  </si>
  <si>
    <t>03'12,0</t>
  </si>
  <si>
    <t>03'12,1</t>
  </si>
  <si>
    <t>03'12,2</t>
  </si>
  <si>
    <t>03'12,3</t>
  </si>
  <si>
    <t>03'12,4</t>
  </si>
  <si>
    <t>03'12,5</t>
  </si>
  <si>
    <t>03'12,6</t>
  </si>
  <si>
    <t>03'12,7</t>
  </si>
  <si>
    <t>03'12,8</t>
  </si>
  <si>
    <t>03'12,9</t>
  </si>
  <si>
    <t>03'13,0</t>
  </si>
  <si>
    <t>03'13,1</t>
  </si>
  <si>
    <t>03'13,2</t>
  </si>
  <si>
    <t>03'13,3</t>
  </si>
  <si>
    <t>03'13,4</t>
  </si>
  <si>
    <t>03'13,5</t>
  </si>
  <si>
    <t>03'13,6</t>
  </si>
  <si>
    <t>03'13,7</t>
  </si>
  <si>
    <t>03'13,8</t>
  </si>
  <si>
    <t>03'13,9</t>
  </si>
  <si>
    <t>03'14,0</t>
  </si>
  <si>
    <t>03'14,1</t>
  </si>
  <si>
    <t>03'14,2</t>
  </si>
  <si>
    <t>03'14,3</t>
  </si>
  <si>
    <t>03'14,4</t>
  </si>
  <si>
    <t>03'14,5</t>
  </si>
  <si>
    <t>03'14,6</t>
  </si>
  <si>
    <t>03'14,7</t>
  </si>
  <si>
    <t>03'14,8</t>
  </si>
  <si>
    <t>03'14,9</t>
  </si>
  <si>
    <t>03'15,0</t>
  </si>
  <si>
    <t>03'15,1</t>
  </si>
  <si>
    <t>03'15,2</t>
  </si>
  <si>
    <t>03'15,3</t>
  </si>
  <si>
    <t>03'15,4</t>
  </si>
  <si>
    <t>03'15,5</t>
  </si>
  <si>
    <t>03'15,6</t>
  </si>
  <si>
    <t>03'15,7</t>
  </si>
  <si>
    <t>03'15,8</t>
  </si>
  <si>
    <t>03'15,9</t>
  </si>
  <si>
    <t>03'16,0</t>
  </si>
  <si>
    <t>03'16,1</t>
  </si>
  <si>
    <t>03'16,2</t>
  </si>
  <si>
    <t>03'16,3</t>
  </si>
  <si>
    <t>03'16,4</t>
  </si>
  <si>
    <t>03'16,5</t>
  </si>
  <si>
    <t>03'16,6</t>
  </si>
  <si>
    <t>03'16,7</t>
  </si>
  <si>
    <t>03'16,8</t>
  </si>
  <si>
    <t>03'16,9</t>
  </si>
  <si>
    <t>03'17,0</t>
  </si>
  <si>
    <t>03'17,1</t>
  </si>
  <si>
    <t>03'17,2</t>
  </si>
  <si>
    <t>03'17,3</t>
  </si>
  <si>
    <t>03'17,4</t>
  </si>
  <si>
    <t>03'17,5</t>
  </si>
  <si>
    <t>03'17,6</t>
  </si>
  <si>
    <t>03'17,7</t>
  </si>
  <si>
    <t>03'17,8</t>
  </si>
  <si>
    <t>03'17,9</t>
  </si>
  <si>
    <t>03'18,0</t>
  </si>
  <si>
    <t>03'18,1</t>
  </si>
  <si>
    <t>03'18,2</t>
  </si>
  <si>
    <t>03'18,3</t>
  </si>
  <si>
    <t>03'18,4</t>
  </si>
  <si>
    <t>03'18,5</t>
  </si>
  <si>
    <t>03'18,6</t>
  </si>
  <si>
    <t>03'18,7</t>
  </si>
  <si>
    <t>03'18,8</t>
  </si>
  <si>
    <t>03'18,9</t>
  </si>
  <si>
    <t>03'19,0</t>
  </si>
  <si>
    <t>03'19,1</t>
  </si>
  <si>
    <t>03'19,2</t>
  </si>
  <si>
    <t>03'19,3</t>
  </si>
  <si>
    <t>03'19,4</t>
  </si>
  <si>
    <t>03'19,5</t>
  </si>
  <si>
    <t>03'19,6</t>
  </si>
  <si>
    <t>03'19,7</t>
  </si>
  <si>
    <t>03'19,8</t>
  </si>
  <si>
    <t>03'19,9</t>
  </si>
  <si>
    <t>03'20,0</t>
  </si>
  <si>
    <t>03'20,1</t>
  </si>
  <si>
    <t>03'20,2</t>
  </si>
  <si>
    <t>03'20,3</t>
  </si>
  <si>
    <t>03'20,4</t>
  </si>
  <si>
    <t>03'20,5</t>
  </si>
  <si>
    <t>03'20,6</t>
  </si>
  <si>
    <t>03'20,7</t>
  </si>
  <si>
    <t>03'20,8</t>
  </si>
  <si>
    <t>03'20,9</t>
  </si>
  <si>
    <t>03'21,0</t>
  </si>
  <si>
    <t>03'21,1</t>
  </si>
  <si>
    <t>03'21,2</t>
  </si>
  <si>
    <t>03'21,3</t>
  </si>
  <si>
    <t>03'21,4</t>
  </si>
  <si>
    <t>03'21,5</t>
  </si>
  <si>
    <t>03'21,6</t>
  </si>
  <si>
    <t>03'21,7</t>
  </si>
  <si>
    <t>03'21,8</t>
  </si>
  <si>
    <t>03'21,9</t>
  </si>
  <si>
    <t>03'22,0</t>
  </si>
  <si>
    <t>03'22,1</t>
  </si>
  <si>
    <t>03'22,2</t>
  </si>
  <si>
    <t>03'22,3</t>
  </si>
  <si>
    <t>03'22,4</t>
  </si>
  <si>
    <t>03'22,5</t>
  </si>
  <si>
    <t>03'22,6</t>
  </si>
  <si>
    <t>03'22,7</t>
  </si>
  <si>
    <t>03'22,8</t>
  </si>
  <si>
    <t>03'22,9</t>
  </si>
  <si>
    <t>03'23,0</t>
  </si>
  <si>
    <t>03'23,1</t>
  </si>
  <si>
    <t>03'23,2</t>
  </si>
  <si>
    <t>03'23,3</t>
  </si>
  <si>
    <t>03'23,4</t>
  </si>
  <si>
    <t>03'23,5</t>
  </si>
  <si>
    <t>03'23,6</t>
  </si>
  <si>
    <t>03'23,7</t>
  </si>
  <si>
    <t>03'23,8</t>
  </si>
  <si>
    <t>03'23,9</t>
  </si>
  <si>
    <t>03'24,0</t>
  </si>
  <si>
    <t>03'24,1</t>
  </si>
  <si>
    <t>03'24,2</t>
  </si>
  <si>
    <t>03'24,3</t>
  </si>
  <si>
    <t>03'24,4</t>
  </si>
  <si>
    <t>03'24,5</t>
  </si>
  <si>
    <t>03'24,6</t>
  </si>
  <si>
    <t>03'24,7</t>
  </si>
  <si>
    <t>03'24,8</t>
  </si>
  <si>
    <t>03'24,9</t>
  </si>
  <si>
    <t>03'25,0</t>
  </si>
  <si>
    <t>03'25,1</t>
  </si>
  <si>
    <t>03'25,2</t>
  </si>
  <si>
    <t>03'25,3</t>
  </si>
  <si>
    <t>03'25,4</t>
  </si>
  <si>
    <t>03'25,5</t>
  </si>
  <si>
    <t>03'25,6</t>
  </si>
  <si>
    <t>03'25,7</t>
  </si>
  <si>
    <t>03'25,8</t>
  </si>
  <si>
    <t>03'25,9</t>
  </si>
  <si>
    <t>03'26,0</t>
  </si>
  <si>
    <t>03'26,1</t>
  </si>
  <si>
    <t>03'26,2</t>
  </si>
  <si>
    <t>03'26,3</t>
  </si>
  <si>
    <t>03'26,4</t>
  </si>
  <si>
    <t>03'26,5</t>
  </si>
  <si>
    <t>03'26,6</t>
  </si>
  <si>
    <t>03'26,7</t>
  </si>
  <si>
    <t>03'26,8</t>
  </si>
  <si>
    <t>03'26,9</t>
  </si>
  <si>
    <t>03'27,0</t>
  </si>
  <si>
    <t>03'27,1</t>
  </si>
  <si>
    <t>03'27,2</t>
  </si>
  <si>
    <t>03'27,3</t>
  </si>
  <si>
    <t>03'27,4</t>
  </si>
  <si>
    <t>03'27,5</t>
  </si>
  <si>
    <t>03'27,6</t>
  </si>
  <si>
    <t>03'27,7</t>
  </si>
  <si>
    <t>03'27,8</t>
  </si>
  <si>
    <t>03'27,9</t>
  </si>
  <si>
    <t>03'28,0</t>
  </si>
  <si>
    <t>03'28,1</t>
  </si>
  <si>
    <t>03'28,2</t>
  </si>
  <si>
    <t>03'28,3</t>
  </si>
  <si>
    <t>03'28,4</t>
  </si>
  <si>
    <t>03'28,5</t>
  </si>
  <si>
    <t>03'28,6</t>
  </si>
  <si>
    <t>03'28,7</t>
  </si>
  <si>
    <t>03'28,8</t>
  </si>
  <si>
    <t>03'28,9</t>
  </si>
  <si>
    <t>03'29,0</t>
  </si>
  <si>
    <t>03'29,1</t>
  </si>
  <si>
    <t>03'29,2</t>
  </si>
  <si>
    <t>03'29,3</t>
  </si>
  <si>
    <t>03'29,4</t>
  </si>
  <si>
    <t>03'29,5</t>
  </si>
  <si>
    <t>03'29,6</t>
  </si>
  <si>
    <t>03'29,7</t>
  </si>
  <si>
    <t>03'29,8</t>
  </si>
  <si>
    <t>03'29,9</t>
  </si>
  <si>
    <t>03'30,0</t>
  </si>
  <si>
    <t>03'30,1</t>
  </si>
  <si>
    <t>03'30,2</t>
  </si>
  <si>
    <t>03'30,3</t>
  </si>
  <si>
    <t>03'30,4</t>
  </si>
  <si>
    <t>03'30,5</t>
  </si>
  <si>
    <t>03'30,6</t>
  </si>
  <si>
    <t>03'30,7</t>
  </si>
  <si>
    <t>03'30,8</t>
  </si>
  <si>
    <t>03'30,9</t>
  </si>
  <si>
    <t>03'31,0</t>
  </si>
  <si>
    <t>03'31,1</t>
  </si>
  <si>
    <t>03'31,2</t>
  </si>
  <si>
    <t>03'31,3</t>
  </si>
  <si>
    <t>03'31,4</t>
  </si>
  <si>
    <t>03'31,5</t>
  </si>
  <si>
    <t>03'31,6</t>
  </si>
  <si>
    <t>03'31,7</t>
  </si>
  <si>
    <t>03'31,8</t>
  </si>
  <si>
    <t>03'31,9</t>
  </si>
  <si>
    <t>03'32,0</t>
  </si>
  <si>
    <t>03'32,1</t>
  </si>
  <si>
    <t>03'32,2</t>
  </si>
  <si>
    <t>03'32,3</t>
  </si>
  <si>
    <t>03'32,4</t>
  </si>
  <si>
    <t>03'32,5</t>
  </si>
  <si>
    <t>03'32,6</t>
  </si>
  <si>
    <t>03'32,7</t>
  </si>
  <si>
    <t>03'32,8</t>
  </si>
  <si>
    <t>03'32,9</t>
  </si>
  <si>
    <t>03'33,0</t>
  </si>
  <si>
    <t>03'33,1</t>
  </si>
  <si>
    <t>03'33,2</t>
  </si>
  <si>
    <t>03'33,3</t>
  </si>
  <si>
    <t>03'33,4</t>
  </si>
  <si>
    <t>03'33,5</t>
  </si>
  <si>
    <t>03'33,6</t>
  </si>
  <si>
    <t>03'33,7</t>
  </si>
  <si>
    <t>03'33,8</t>
  </si>
  <si>
    <t>03'33,9</t>
  </si>
  <si>
    <t>03'34,0</t>
  </si>
  <si>
    <t>03'34,1</t>
  </si>
  <si>
    <t>03'34,2</t>
  </si>
  <si>
    <t>03'34,3</t>
  </si>
  <si>
    <t>03'34,4</t>
  </si>
  <si>
    <t>03'34,5</t>
  </si>
  <si>
    <t>03'34,6</t>
  </si>
  <si>
    <t>03'34,7</t>
  </si>
  <si>
    <t>03'34,8</t>
  </si>
  <si>
    <t>03'34,9</t>
  </si>
  <si>
    <t>03'35,0</t>
  </si>
  <si>
    <t>03'35,1</t>
  </si>
  <si>
    <t>03'35,2</t>
  </si>
  <si>
    <t>03'35,3</t>
  </si>
  <si>
    <t>03'35,4</t>
  </si>
  <si>
    <t>03'35,5</t>
  </si>
  <si>
    <t>03'35,6</t>
  </si>
  <si>
    <t>03'35,7</t>
  </si>
  <si>
    <t>03'35,8</t>
  </si>
  <si>
    <t>03'35,9</t>
  </si>
  <si>
    <t>03'36,0</t>
  </si>
  <si>
    <t>03'36,1</t>
  </si>
  <si>
    <t>03'36,2</t>
  </si>
  <si>
    <t>03'36,3</t>
  </si>
  <si>
    <t>03'36,4</t>
  </si>
  <si>
    <t>03'36,5</t>
  </si>
  <si>
    <t>03'36,6</t>
  </si>
  <si>
    <t>03'36,7</t>
  </si>
  <si>
    <t>03'36,8</t>
  </si>
  <si>
    <t>03'36,9</t>
  </si>
  <si>
    <t>03'37,0</t>
  </si>
  <si>
    <t>03'37,1</t>
  </si>
  <si>
    <t>03'37,2</t>
  </si>
  <si>
    <t>03'37,3</t>
  </si>
  <si>
    <t>03'37,4</t>
  </si>
  <si>
    <t>03'37,5</t>
  </si>
  <si>
    <t>03'37,6</t>
  </si>
  <si>
    <t>03'37,7</t>
  </si>
  <si>
    <t>03'37,8</t>
  </si>
  <si>
    <t>03'37,9</t>
  </si>
  <si>
    <t>03'38,0</t>
  </si>
  <si>
    <t>03'38,1</t>
  </si>
  <si>
    <t>03'38,2</t>
  </si>
  <si>
    <t>03'38,3</t>
  </si>
  <si>
    <t>03'38,4</t>
  </si>
  <si>
    <t>03'38,5</t>
  </si>
  <si>
    <t>03'38,6</t>
  </si>
  <si>
    <t>03'38,7</t>
  </si>
  <si>
    <t>03'38,8</t>
  </si>
  <si>
    <t>03'38,9</t>
  </si>
  <si>
    <t>03'39,0</t>
  </si>
  <si>
    <t>03'39,1</t>
  </si>
  <si>
    <t>03'39,2</t>
  </si>
  <si>
    <t>03'39,3</t>
  </si>
  <si>
    <t>03'39,4</t>
  </si>
  <si>
    <t>03'39,5</t>
  </si>
  <si>
    <t>03'39,6</t>
  </si>
  <si>
    <t>03'39,7</t>
  </si>
  <si>
    <t>03'39,8</t>
  </si>
  <si>
    <t>03'39,9</t>
  </si>
  <si>
    <t>03'40,0</t>
  </si>
  <si>
    <t>03'40,1</t>
  </si>
  <si>
    <t>03'40,2</t>
  </si>
  <si>
    <t>03'40,3</t>
  </si>
  <si>
    <t>03'40,4</t>
  </si>
  <si>
    <t>03'40,5</t>
  </si>
  <si>
    <t>03'40,6</t>
  </si>
  <si>
    <t>03'40,7</t>
  </si>
  <si>
    <t>03'40,8</t>
  </si>
  <si>
    <t>03'40,9</t>
  </si>
  <si>
    <t>03'41,0</t>
  </si>
  <si>
    <t>03'41,1</t>
  </si>
  <si>
    <t>03'41,2</t>
  </si>
  <si>
    <t>03'41,3</t>
  </si>
  <si>
    <t>03'41,4</t>
  </si>
  <si>
    <t>03'41,5</t>
  </si>
  <si>
    <t>03'41,6</t>
  </si>
  <si>
    <t>03'41,7</t>
  </si>
  <si>
    <t>03'41,8</t>
  </si>
  <si>
    <t>03'41,9</t>
  </si>
  <si>
    <t>03'42,0</t>
  </si>
  <si>
    <t>03'42,1</t>
  </si>
  <si>
    <t>03'42,2</t>
  </si>
  <si>
    <t>03'42,3</t>
  </si>
  <si>
    <t>03'42,4</t>
  </si>
  <si>
    <t>03'42,5</t>
  </si>
  <si>
    <t>03'42,6</t>
  </si>
  <si>
    <t>03'42,7</t>
  </si>
  <si>
    <t>03'42,8</t>
  </si>
  <si>
    <t>03'42,9</t>
  </si>
  <si>
    <t>03'43,0</t>
  </si>
  <si>
    <t>03'43,1</t>
  </si>
  <si>
    <t>03'43,2</t>
  </si>
  <si>
    <t>03'43,3</t>
  </si>
  <si>
    <t>03'43,4</t>
  </si>
  <si>
    <t>03'43,5</t>
  </si>
  <si>
    <t>03'43,6</t>
  </si>
  <si>
    <t>03'43,7</t>
  </si>
  <si>
    <t>03'43,8</t>
  </si>
  <si>
    <t>03'43,9</t>
  </si>
  <si>
    <t>03'44,0</t>
  </si>
  <si>
    <t>03'44,1</t>
  </si>
  <si>
    <t>03'44,2</t>
  </si>
  <si>
    <t>03'44,3</t>
  </si>
  <si>
    <t>03'44,4</t>
  </si>
  <si>
    <t>03'44,5</t>
  </si>
  <si>
    <t>03'44,6</t>
  </si>
  <si>
    <t>03'44,7</t>
  </si>
  <si>
    <t>03'44,8</t>
  </si>
  <si>
    <t>03'44,9</t>
  </si>
  <si>
    <t>03'45,0</t>
  </si>
  <si>
    <t>03'45,1</t>
  </si>
  <si>
    <t>03'45,2</t>
  </si>
  <si>
    <t>03'45,3</t>
  </si>
  <si>
    <t>03'45,4</t>
  </si>
  <si>
    <t>03'45,5</t>
  </si>
  <si>
    <t>03'45,6</t>
  </si>
  <si>
    <t>03'45,7</t>
  </si>
  <si>
    <t>03'45,8</t>
  </si>
  <si>
    <t>03'45,9</t>
  </si>
  <si>
    <t>03'46,0</t>
  </si>
  <si>
    <t>03'46,1</t>
  </si>
  <si>
    <t>03'46,2</t>
  </si>
  <si>
    <t>03'46,3</t>
  </si>
  <si>
    <t>03'46,4</t>
  </si>
  <si>
    <t>03'46,5</t>
  </si>
  <si>
    <t>03'46,6</t>
  </si>
  <si>
    <t>03'46,7</t>
  </si>
  <si>
    <t>03'46,8</t>
  </si>
  <si>
    <t>03'46,9</t>
  </si>
  <si>
    <t>03'47,0</t>
  </si>
  <si>
    <t>03'47,1</t>
  </si>
  <si>
    <t>03'47,2</t>
  </si>
  <si>
    <t>03'47,3</t>
  </si>
  <si>
    <t>03'47,4</t>
  </si>
  <si>
    <t>03'47,5</t>
  </si>
  <si>
    <t>03'47,6</t>
  </si>
  <si>
    <t>03'47,7</t>
  </si>
  <si>
    <t>03'47,8</t>
  </si>
  <si>
    <t>03'47,9</t>
  </si>
  <si>
    <t>03'48,0</t>
  </si>
  <si>
    <t>03'48,1</t>
  </si>
  <si>
    <t>03'48,2</t>
  </si>
  <si>
    <t>03'48,3</t>
  </si>
  <si>
    <t>03'48,4</t>
  </si>
  <si>
    <t>03'48,5</t>
  </si>
  <si>
    <t>03'48,6</t>
  </si>
  <si>
    <t>03'48,7</t>
  </si>
  <si>
    <t>03'48,8</t>
  </si>
  <si>
    <t>03'48,9</t>
  </si>
  <si>
    <t>03'49,0</t>
  </si>
  <si>
    <t>03'49,1</t>
  </si>
  <si>
    <t>03'49,2</t>
  </si>
  <si>
    <t>03'49,3</t>
  </si>
  <si>
    <t>03'49,4</t>
  </si>
  <si>
    <t>03'49,5</t>
  </si>
  <si>
    <t>03'49,6</t>
  </si>
  <si>
    <t>03'49,7</t>
  </si>
  <si>
    <t>03'49,8</t>
  </si>
  <si>
    <t>03'49,9</t>
  </si>
  <si>
    <t>03'50,0</t>
  </si>
  <si>
    <t>03'50,1</t>
  </si>
  <si>
    <t>03'50,2</t>
  </si>
  <si>
    <t>03'50,3</t>
  </si>
  <si>
    <t>03'50,4</t>
  </si>
  <si>
    <t>03'50,5</t>
  </si>
  <si>
    <t>03'50,6</t>
  </si>
  <si>
    <t>03'50,7</t>
  </si>
  <si>
    <t>03'50,8</t>
  </si>
  <si>
    <t>03'50,9</t>
  </si>
  <si>
    <t>03'51,0</t>
  </si>
  <si>
    <t>03'51,1</t>
  </si>
  <si>
    <t>03'51,2</t>
  </si>
  <si>
    <t>03'51,3</t>
  </si>
  <si>
    <t>03'51,4</t>
  </si>
  <si>
    <t>03'51,5</t>
  </si>
  <si>
    <t>03'51,6</t>
  </si>
  <si>
    <t>03'51,7</t>
  </si>
  <si>
    <t>03'51,8</t>
  </si>
  <si>
    <t>03'51,9</t>
  </si>
  <si>
    <t>03'52,0</t>
  </si>
  <si>
    <t>03'52,1</t>
  </si>
  <si>
    <t>03'52,2</t>
  </si>
  <si>
    <t>03'52,3</t>
  </si>
  <si>
    <t>03'52,4</t>
  </si>
  <si>
    <t>03'52,5</t>
  </si>
  <si>
    <t>03'52,6</t>
  </si>
  <si>
    <t>03'52,7</t>
  </si>
  <si>
    <t>03'52,8</t>
  </si>
  <si>
    <t>03'52,9</t>
  </si>
  <si>
    <t>03'53,0</t>
  </si>
  <si>
    <t>03'53,1</t>
  </si>
  <si>
    <t>03'53,2</t>
  </si>
  <si>
    <t>03'53,3</t>
  </si>
  <si>
    <t>03'53,4</t>
  </si>
  <si>
    <t>03'53,5</t>
  </si>
  <si>
    <t>03'53,6</t>
  </si>
  <si>
    <t>03'53,7</t>
  </si>
  <si>
    <t>03'53,8</t>
  </si>
  <si>
    <t>03'53,9</t>
  </si>
  <si>
    <t>03'54,0</t>
  </si>
  <si>
    <t>03'54,1</t>
  </si>
  <si>
    <t>03'54,2</t>
  </si>
  <si>
    <t>03'54,3</t>
  </si>
  <si>
    <t>03'54,4</t>
  </si>
  <si>
    <t>03'54,5</t>
  </si>
  <si>
    <t>03'54,6</t>
  </si>
  <si>
    <t>03'54,7</t>
  </si>
  <si>
    <t>03'54,8</t>
  </si>
  <si>
    <t>03'54,9</t>
  </si>
  <si>
    <t>03'55,0</t>
  </si>
  <si>
    <t>03'55,1</t>
  </si>
  <si>
    <t>03'55,2</t>
  </si>
  <si>
    <t>03'55,3</t>
  </si>
  <si>
    <t>03'55,4</t>
  </si>
  <si>
    <t>03'55,5</t>
  </si>
  <si>
    <t>03'55,6</t>
  </si>
  <si>
    <t>03'55,7</t>
  </si>
  <si>
    <t>03'55,8</t>
  </si>
  <si>
    <t>03'55,9</t>
  </si>
  <si>
    <t>03'56,0</t>
  </si>
  <si>
    <t>03'56,1</t>
  </si>
  <si>
    <t>03'56,2</t>
  </si>
  <si>
    <t>03'56,3</t>
  </si>
  <si>
    <t>03'56,4</t>
  </si>
  <si>
    <t>03'56,5</t>
  </si>
  <si>
    <t>03'56,6</t>
  </si>
  <si>
    <t>03'56,7</t>
  </si>
  <si>
    <t>03'56,8</t>
  </si>
  <si>
    <t>03'56,9</t>
  </si>
  <si>
    <t>03'57,0</t>
  </si>
  <si>
    <t>03'57,1</t>
  </si>
  <si>
    <t>03'57,2</t>
  </si>
  <si>
    <t>03'57,3</t>
  </si>
  <si>
    <t>03'57,4</t>
  </si>
  <si>
    <t>03'57,5</t>
  </si>
  <si>
    <t>03'57,6</t>
  </si>
  <si>
    <t>03'57,7</t>
  </si>
  <si>
    <t>03'57,8</t>
  </si>
  <si>
    <t>03'57,9</t>
  </si>
  <si>
    <t>03'58,0</t>
  </si>
  <si>
    <t>03'58,1</t>
  </si>
  <si>
    <t>03'58,2</t>
  </si>
  <si>
    <t>03'58,3</t>
  </si>
  <si>
    <t>03'58,4</t>
  </si>
  <si>
    <t>03'58,5</t>
  </si>
  <si>
    <t>03'58,6</t>
  </si>
  <si>
    <t>03'58,7</t>
  </si>
  <si>
    <t>03'58,8</t>
  </si>
  <si>
    <t>03'58,9</t>
  </si>
  <si>
    <t>03'59,0</t>
  </si>
  <si>
    <t>03'59,1</t>
  </si>
  <si>
    <t>03'59,2</t>
  </si>
  <si>
    <t>03'59,3</t>
  </si>
  <si>
    <t>03'59,4</t>
  </si>
  <si>
    <t>03'59,5</t>
  </si>
  <si>
    <t>03'59,6</t>
  </si>
  <si>
    <t>03'59,7</t>
  </si>
  <si>
    <t>03'59,8</t>
  </si>
  <si>
    <t>03'59,9</t>
  </si>
  <si>
    <t>04'00,0</t>
  </si>
  <si>
    <t>сошел</t>
  </si>
  <si>
    <t>01'50,0</t>
  </si>
  <si>
    <t>01'50,1</t>
  </si>
  <si>
    <t>01'50,2</t>
  </si>
  <si>
    <t>01'50,3</t>
  </si>
  <si>
    <t>01'50,4</t>
  </si>
  <si>
    <t>01'50,5</t>
  </si>
  <si>
    <t>01'50,6</t>
  </si>
  <si>
    <t>01'50,7</t>
  </si>
  <si>
    <t>01'50,8</t>
  </si>
  <si>
    <t>01'50,9</t>
  </si>
  <si>
    <t>01'51,0</t>
  </si>
  <si>
    <t>01'51,1</t>
  </si>
  <si>
    <t>01'51,2</t>
  </si>
  <si>
    <t>01'51,3</t>
  </si>
  <si>
    <t>01'51,4</t>
  </si>
  <si>
    <t>01'51,5</t>
  </si>
  <si>
    <t>01'51,6</t>
  </si>
  <si>
    <t>01'51,7</t>
  </si>
  <si>
    <t>01'51,8</t>
  </si>
  <si>
    <t>01'51,9</t>
  </si>
  <si>
    <t>01'52,0</t>
  </si>
  <si>
    <t>01'52,1</t>
  </si>
  <si>
    <t>01'52,2</t>
  </si>
  <si>
    <t>01'52,3</t>
  </si>
  <si>
    <t>01'52,4</t>
  </si>
  <si>
    <t>01'52,5</t>
  </si>
  <si>
    <t>01'52,6</t>
  </si>
  <si>
    <t>01'52,7</t>
  </si>
  <si>
    <t>01'52,8</t>
  </si>
  <si>
    <t>Мужчины</t>
  </si>
  <si>
    <t>1.6</t>
  </si>
  <si>
    <t>1.7</t>
  </si>
  <si>
    <t>2.6</t>
  </si>
  <si>
    <t>2.7</t>
  </si>
  <si>
    <t>3.6</t>
  </si>
  <si>
    <t>3.7</t>
  </si>
  <si>
    <t>4.6</t>
  </si>
  <si>
    <t>4.7</t>
  </si>
  <si>
    <t>5.6</t>
  </si>
  <si>
    <t>5.7</t>
  </si>
  <si>
    <t>Результаты после 2-х видов</t>
  </si>
  <si>
    <t>11</t>
  </si>
  <si>
    <t>12</t>
  </si>
  <si>
    <t>г. Владивосток</t>
  </si>
  <si>
    <t>ФЕДЕРАЦИЯ МОРСКИХ МНОГОБОРИЙ РОССИИ</t>
  </si>
  <si>
    <t>22-25.02.2011 г.</t>
  </si>
  <si>
    <t>ПРОТОКОЛ</t>
  </si>
  <si>
    <t xml:space="preserve">Главный судья соревнований, судья МК </t>
  </si>
  <si>
    <t>Главный секретарь соревнований, судья РК</t>
  </si>
  <si>
    <t>БУДОРАГИНА И.В.</t>
  </si>
  <si>
    <t>Т Р О Е Б О Р Ь Е</t>
  </si>
  <si>
    <t>№№   п/п</t>
  </si>
  <si>
    <t>Личные результаты</t>
  </si>
  <si>
    <t>Командные результаты</t>
  </si>
  <si>
    <t>Ю Н О Ш И</t>
  </si>
  <si>
    <t>ЮНОШИ</t>
  </si>
  <si>
    <t>Первенство России по морскому троеборью</t>
  </si>
  <si>
    <t>ДОСААФ</t>
  </si>
  <si>
    <t>ТОКМАКОВ В.М.</t>
  </si>
  <si>
    <t>Марк</t>
  </si>
  <si>
    <t>Вячеслав</t>
  </si>
  <si>
    <t>Роман</t>
  </si>
  <si>
    <t>Дмитрий</t>
  </si>
  <si>
    <t>Представитель Бекетов Геннадий Борисович</t>
  </si>
  <si>
    <t>Представитель Пузиков Сергей Дмитриевич</t>
  </si>
  <si>
    <t>Принад-лежность ДОСААФ, ДСО</t>
  </si>
  <si>
    <t>Главный судья соревнований,судья МК                                                             ТРОФИМОВ А.А.</t>
  </si>
  <si>
    <t>Главный секретарь соревнований,судья РК                                                      БУДОРАГИНА И.В.</t>
  </si>
  <si>
    <t>ШМАКОВА Н.В.</t>
  </si>
  <si>
    <t>Николай</t>
  </si>
  <si>
    <t>Дата рождения</t>
  </si>
  <si>
    <t>МУДОД</t>
  </si>
  <si>
    <t>ЦДЮСШ</t>
  </si>
  <si>
    <t>Саратовская область</t>
  </si>
  <si>
    <t>Главный судья соревнований,судья МК                                                                            ТРОФИМОВ А.А.</t>
  </si>
  <si>
    <t>ТРОФИМОВ А.А.</t>
  </si>
  <si>
    <t>Валерьевич</t>
  </si>
  <si>
    <t>г. Саратов</t>
  </si>
  <si>
    <t>Самарская область</t>
  </si>
  <si>
    <t>23.02.2011 г.</t>
  </si>
  <si>
    <t>Представитель Озеров Валерий Николаевич</t>
  </si>
  <si>
    <t xml:space="preserve"> </t>
  </si>
  <si>
    <t>Ульяновская область</t>
  </si>
  <si>
    <t>ФЕДЕРАЦИЯ МОРСКИХ МНОГОБОРИЙ И ГРЕБНО-ПАРУСНОГО СПОРТА РОССИИ</t>
  </si>
  <si>
    <t>ГСК</t>
  </si>
  <si>
    <t>г. Самара</t>
  </si>
  <si>
    <t xml:space="preserve">Гвоздюк </t>
  </si>
  <si>
    <t xml:space="preserve">Константин </t>
  </si>
  <si>
    <t>СФММСССО</t>
  </si>
  <si>
    <t xml:space="preserve">Стецюк </t>
  </si>
  <si>
    <t xml:space="preserve">Роман </t>
  </si>
  <si>
    <t>Слугин</t>
  </si>
  <si>
    <t>Еров</t>
  </si>
  <si>
    <t>Степан</t>
  </si>
  <si>
    <t xml:space="preserve">Шустов </t>
  </si>
  <si>
    <t>Семён</t>
  </si>
  <si>
    <t>01-04.03.2015г.</t>
  </si>
  <si>
    <t>Саратов, Чернышевского 14-28</t>
  </si>
  <si>
    <t>Техническая 2-155</t>
  </si>
  <si>
    <t>Ново-Астраханская 57</t>
  </si>
  <si>
    <t>Лунная 41 "б"-70</t>
  </si>
  <si>
    <t>Станционная 8-23</t>
  </si>
  <si>
    <t>Каструба</t>
  </si>
  <si>
    <t>Юрий</t>
  </si>
  <si>
    <t>Адаменко</t>
  </si>
  <si>
    <t>Ящельдов</t>
  </si>
  <si>
    <t>Леонов</t>
  </si>
  <si>
    <t>Евгений</t>
  </si>
  <si>
    <t>Зыков</t>
  </si>
  <si>
    <t>Марченко</t>
  </si>
  <si>
    <t>Тузинский</t>
  </si>
  <si>
    <t>Представитель Перепелица Дмитрий Валерьевич</t>
  </si>
  <si>
    <t>Представитель Баландичев Николай Анатольевич</t>
  </si>
  <si>
    <t>Ярославская область</t>
  </si>
  <si>
    <t>г. Рыбинск</t>
  </si>
  <si>
    <t>Соколов</t>
  </si>
  <si>
    <t>Игоревич</t>
  </si>
  <si>
    <t>Рыбинск, Ворошилова 38-34</t>
  </si>
  <si>
    <t>Черепенин</t>
  </si>
  <si>
    <t>Ворошилова 40-3</t>
  </si>
  <si>
    <t>Маслов</t>
  </si>
  <si>
    <t>Станислав</t>
  </si>
  <si>
    <t>Фурманова 9-428</t>
  </si>
  <si>
    <t>Ульянов</t>
  </si>
  <si>
    <t>Ильич</t>
  </si>
  <si>
    <t>Ошанина 15</t>
  </si>
  <si>
    <t>Чепурной</t>
  </si>
  <si>
    <t>пос. Каменки, Волжская 11-12</t>
  </si>
  <si>
    <t xml:space="preserve">Харланов </t>
  </si>
  <si>
    <t>Никита</t>
  </si>
  <si>
    <t xml:space="preserve">Самара, </t>
  </si>
  <si>
    <t>Данилов</t>
  </si>
  <si>
    <t>Егор</t>
  </si>
  <si>
    <t>Привалов</t>
  </si>
  <si>
    <t>Михаил</t>
  </si>
  <si>
    <t>Айбушев</t>
  </si>
  <si>
    <t>Марат</t>
  </si>
  <si>
    <t>Лазутов</t>
  </si>
  <si>
    <t>Денис</t>
  </si>
  <si>
    <t>Касаткин</t>
  </si>
  <si>
    <t>Селеверстов</t>
  </si>
  <si>
    <t xml:space="preserve">Сергеев </t>
  </si>
  <si>
    <t>6.3</t>
  </si>
  <si>
    <t>6.5</t>
  </si>
  <si>
    <t>6.6</t>
  </si>
  <si>
    <t>6.7</t>
  </si>
  <si>
    <t>7.2</t>
  </si>
  <si>
    <t>7.3</t>
  </si>
  <si>
    <t>7.4</t>
  </si>
  <si>
    <t>7.5</t>
  </si>
  <si>
    <t>7.6</t>
  </si>
  <si>
    <t>7.7</t>
  </si>
  <si>
    <t>8.4</t>
  </si>
  <si>
    <t>8.6</t>
  </si>
  <si>
    <t>8.7</t>
  </si>
  <si>
    <t>Куташенков</t>
  </si>
  <si>
    <t>Антон</t>
  </si>
  <si>
    <t>Фёдорович</t>
  </si>
  <si>
    <t>Вольская 20/2-13</t>
  </si>
  <si>
    <t>Елисеев</t>
  </si>
  <si>
    <t>Илья</t>
  </si>
  <si>
    <t>1-й Князевский пр. 19</t>
  </si>
  <si>
    <t>Приморский край</t>
  </si>
  <si>
    <t>9.1</t>
  </si>
  <si>
    <t>9.4</t>
  </si>
  <si>
    <t>9.6</t>
  </si>
  <si>
    <t>9.7</t>
  </si>
  <si>
    <t>Представитель Воюев Виталий Васильевич</t>
  </si>
  <si>
    <t xml:space="preserve">Сидоров </t>
  </si>
  <si>
    <t>Краснодарский край</t>
  </si>
  <si>
    <t>г. Новороссийск</t>
  </si>
  <si>
    <t>Новороссийская морская школа</t>
  </si>
  <si>
    <t>г. Новороссийск, ул. Куникова 52_14</t>
  </si>
  <si>
    <t>Куникова 52_14</t>
  </si>
  <si>
    <t>Зинович</t>
  </si>
  <si>
    <t>Виктор</t>
  </si>
  <si>
    <t xml:space="preserve">Коржов </t>
  </si>
  <si>
    <t>Фёдор</t>
  </si>
  <si>
    <t>Загродский</t>
  </si>
  <si>
    <t xml:space="preserve">Ефремов </t>
  </si>
  <si>
    <t>Максим</t>
  </si>
  <si>
    <t xml:space="preserve">Костин </t>
  </si>
  <si>
    <t>г. Саратов, ул. Рахова 162/164-41</t>
  </si>
  <si>
    <t>Ульяновская область-1</t>
  </si>
  <si>
    <t>Быков</t>
  </si>
  <si>
    <t>Владислав</t>
  </si>
  <si>
    <t>Юрьевич</t>
  </si>
  <si>
    <t>г. Ульяновск, ул. Маратоа 6-20</t>
  </si>
  <si>
    <t>Костин</t>
  </si>
  <si>
    <t>Шевченко 3</t>
  </si>
  <si>
    <t>Якунин</t>
  </si>
  <si>
    <t>Московское шоссе 83-87</t>
  </si>
  <si>
    <t>Хрустальная 44-22</t>
  </si>
  <si>
    <t>Россошанский</t>
  </si>
  <si>
    <t>Косолапов</t>
  </si>
  <si>
    <t>Артём</t>
  </si>
  <si>
    <t>Промышленная 75-10</t>
  </si>
  <si>
    <t>Мартьянов</t>
  </si>
  <si>
    <t>Кузоватовская 30-52</t>
  </si>
  <si>
    <t>Житков</t>
  </si>
  <si>
    <t>Рябикова 18-64</t>
  </si>
  <si>
    <t>Ульяновская область-2</t>
  </si>
  <si>
    <t>Козиков</t>
  </si>
  <si>
    <t>Московское шоссе 100-264</t>
  </si>
  <si>
    <t>Грызунков</t>
  </si>
  <si>
    <t>Вадимович</t>
  </si>
  <si>
    <t>Жигулёвская 11-243</t>
  </si>
  <si>
    <t>Корнилов</t>
  </si>
  <si>
    <t>Сергеевич</t>
  </si>
  <si>
    <t>Кузоватовская 19-46</t>
  </si>
  <si>
    <t>Карасёв</t>
  </si>
  <si>
    <t>Андрей</t>
  </si>
  <si>
    <t>Владимрович</t>
  </si>
  <si>
    <t>I юн</t>
  </si>
  <si>
    <t>Рябикова 39-40</t>
  </si>
  <si>
    <t>Лянкин</t>
  </si>
  <si>
    <t>Рябикова 17-64</t>
  </si>
  <si>
    <t>Зинатуллин</t>
  </si>
  <si>
    <t>Ренат</t>
  </si>
  <si>
    <t>Ильдарович</t>
  </si>
  <si>
    <t>II юн</t>
  </si>
  <si>
    <t>Промышленная 91-45</t>
  </si>
  <si>
    <t>Шафигуллин</t>
  </si>
  <si>
    <t>Ильяс</t>
  </si>
  <si>
    <t>Альбертович</t>
  </si>
  <si>
    <t>Генерала Журавлёва 35</t>
  </si>
  <si>
    <t>Тимошин</t>
  </si>
  <si>
    <t>Промышленная 78-26</t>
  </si>
  <si>
    <t>Суркин</t>
  </si>
  <si>
    <t>Данила</t>
  </si>
  <si>
    <t>Петрович</t>
  </si>
  <si>
    <t>Пушкарёва 28-80</t>
  </si>
  <si>
    <t>Савин</t>
  </si>
  <si>
    <t>Пушкарёва 56-71</t>
  </si>
  <si>
    <t>Денисов</t>
  </si>
  <si>
    <t>Тимофей</t>
  </si>
  <si>
    <t>Артёма 29-28</t>
  </si>
  <si>
    <t>Ковалёв</t>
  </si>
  <si>
    <t>Павлович</t>
  </si>
  <si>
    <t>3-й пер. Баумана 1-2</t>
  </si>
  <si>
    <t>Саттаров</t>
  </si>
  <si>
    <t>Тимур</t>
  </si>
  <si>
    <t>Радикович</t>
  </si>
  <si>
    <t>Промышленная</t>
  </si>
  <si>
    <t>Семочкин</t>
  </si>
  <si>
    <t>Евсей</t>
  </si>
  <si>
    <t>Анатольевич</t>
  </si>
  <si>
    <t>Полбина 43-39</t>
  </si>
  <si>
    <t>Шкрабало</t>
  </si>
  <si>
    <t>Игорь</t>
  </si>
  <si>
    <t>Воронежская область</t>
  </si>
  <si>
    <t>г. Воронеж</t>
  </si>
  <si>
    <t>ВВШ</t>
  </si>
  <si>
    <t>г. Воронеж, ул. Волгоградская 33-127</t>
  </si>
  <si>
    <t>Крымов</t>
  </si>
  <si>
    <t xml:space="preserve">Представитель </t>
  </si>
  <si>
    <t>10.1</t>
  </si>
  <si>
    <t>10.2</t>
  </si>
  <si>
    <t>10.4</t>
  </si>
  <si>
    <t>10.5</t>
  </si>
  <si>
    <t>10.6</t>
  </si>
  <si>
    <t>10.7</t>
  </si>
  <si>
    <t>11.1</t>
  </si>
  <si>
    <t>11.3</t>
  </si>
  <si>
    <t>11.4</t>
  </si>
  <si>
    <t>11.5</t>
  </si>
  <si>
    <t>11.6</t>
  </si>
  <si>
    <t>11.7</t>
  </si>
  <si>
    <t>12.1</t>
  </si>
  <si>
    <t>12.2</t>
  </si>
  <si>
    <t>12.3</t>
  </si>
  <si>
    <t>12.4</t>
  </si>
  <si>
    <t>12.5</t>
  </si>
  <si>
    <t>12.6</t>
  </si>
  <si>
    <t>12.7</t>
  </si>
  <si>
    <t>Представитель Карелин Геннадий</t>
  </si>
  <si>
    <t>Краснодарский Край</t>
  </si>
  <si>
    <t>Ульяновская область-3</t>
  </si>
  <si>
    <t>Евгеньевич</t>
  </si>
  <si>
    <t>Равильевич</t>
  </si>
  <si>
    <t>Львович</t>
  </si>
  <si>
    <t>Московская область</t>
  </si>
  <si>
    <t>г. Домодедово</t>
  </si>
  <si>
    <t>МБУ ДО ДМЦ "Альбатрос"</t>
  </si>
  <si>
    <t>Трегубов</t>
  </si>
  <si>
    <t>Мунтяну</t>
  </si>
  <si>
    <t>Немцов</t>
  </si>
  <si>
    <t>Псарев</t>
  </si>
  <si>
    <t>Ярошенко</t>
  </si>
  <si>
    <t>Шакуро</t>
  </si>
  <si>
    <t>Кирилл</t>
  </si>
  <si>
    <t>04'49,4</t>
  </si>
  <si>
    <t>05'06,5</t>
  </si>
  <si>
    <t>05'38,8</t>
  </si>
  <si>
    <t>05'46,2</t>
  </si>
  <si>
    <t>Бориса Рукавицына 10-2</t>
  </si>
  <si>
    <t>Моторостроителей 24-45</t>
  </si>
  <si>
    <t>г. Домодедово, Рабочая 46-63</t>
  </si>
  <si>
    <t>Зеленая 79-23</t>
  </si>
  <si>
    <t>Каширское ш. 112-8</t>
  </si>
  <si>
    <t>Больничная 2 "а"</t>
  </si>
  <si>
    <t>25 лет Октября 12-95</t>
  </si>
  <si>
    <t>Советская 6-1</t>
  </si>
  <si>
    <t>Авдотьино 58</t>
  </si>
  <si>
    <t>г. Ульяновск</t>
  </si>
  <si>
    <t>01-04 марта 2015 г.</t>
  </si>
  <si>
    <t>03.03.2015 г.</t>
  </si>
  <si>
    <t>КСДЮСШ</t>
  </si>
  <si>
    <t>04'02,9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</si>
</sst>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0.0"/>
    <numFmt numFmtId="173" formatCode="mmm/yyyy"/>
    <numFmt numFmtId="174" formatCode="[$-FC19]d\ mmmm\ yyyy\ &quot;г.&quot;"/>
  </numFmts>
  <fonts count="51">
    <font>
      <sz val="10"/>
      <name val="Arial Cyr"/>
      <family val="0"/>
    </font>
    <font>
      <sz val="9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b/>
      <sz val="13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sz val="12"/>
      <name val="Arial Cyr"/>
      <family val="2"/>
    </font>
    <font>
      <sz val="9"/>
      <color indexed="10"/>
      <name val="Arial Cyr"/>
      <family val="2"/>
    </font>
    <font>
      <b/>
      <sz val="12"/>
      <color indexed="10"/>
      <name val="Arial Cyr"/>
      <family val="0"/>
    </font>
    <font>
      <sz val="12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1" fontId="3" fillId="34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3" fillId="34" borderId="0" xfId="0" applyFont="1" applyFill="1" applyAlignment="1">
      <alignment/>
    </xf>
    <xf numFmtId="0" fontId="5" fillId="0" borderId="0" xfId="0" applyFont="1" applyFill="1" applyAlignment="1">
      <alignment/>
    </xf>
    <xf numFmtId="47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14" fontId="0" fillId="0" borderId="0" xfId="0" applyNumberFormat="1" applyFill="1" applyAlignment="1">
      <alignment/>
    </xf>
    <xf numFmtId="0" fontId="7" fillId="0" borderId="0" xfId="0" applyFont="1" applyBorder="1" applyAlignment="1">
      <alignment horizontal="left" vertical="center"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0" fontId="5" fillId="0" borderId="0" xfId="0" applyFont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locked="0"/>
    </xf>
    <xf numFmtId="49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NumberFormat="1" applyFont="1" applyAlignment="1" applyProtection="1">
      <alignment horizontal="right"/>
      <protection locked="0"/>
    </xf>
    <xf numFmtId="1" fontId="11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14" fontId="11" fillId="0" borderId="0" xfId="0" applyNumberFormat="1" applyFont="1" applyAlignment="1">
      <alignment/>
    </xf>
    <xf numFmtId="49" fontId="3" fillId="35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49" fontId="3" fillId="34" borderId="0" xfId="0" applyNumberFormat="1" applyFont="1" applyFill="1" applyAlignment="1">
      <alignment horizontal="center"/>
    </xf>
    <xf numFmtId="47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0" fontId="3" fillId="35" borderId="0" xfId="0" applyFont="1" applyFill="1" applyAlignment="1">
      <alignment horizontal="right"/>
    </xf>
    <xf numFmtId="4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1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14" fontId="0" fillId="0" borderId="0" xfId="0" applyNumberFormat="1" applyAlignment="1">
      <alignment horizontal="right"/>
    </xf>
    <xf numFmtId="14" fontId="0" fillId="35" borderId="0" xfId="0" applyNumberFormat="1" applyFill="1" applyAlignment="1">
      <alignment horizontal="right"/>
    </xf>
    <xf numFmtId="47" fontId="0" fillId="35" borderId="0" xfId="0" applyNumberFormat="1" applyFill="1" applyAlignment="1">
      <alignment horizontal="right"/>
    </xf>
    <xf numFmtId="1" fontId="3" fillId="35" borderId="0" xfId="0" applyNumberFormat="1" applyFont="1" applyFill="1" applyAlignment="1">
      <alignment horizontal="right"/>
    </xf>
    <xf numFmtId="1" fontId="0" fillId="35" borderId="0" xfId="0" applyNumberFormat="1" applyFill="1" applyAlignment="1">
      <alignment horizontal="right"/>
    </xf>
    <xf numFmtId="0" fontId="0" fillId="35" borderId="0" xfId="0" applyFill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47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 applyProtection="1">
      <alignment horizontal="center"/>
      <protection locked="0"/>
    </xf>
    <xf numFmtId="47" fontId="12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6" fillId="0" borderId="0" xfId="0" applyFont="1" applyFill="1" applyAlignment="1">
      <alignment horizontal="center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14" fontId="0" fillId="0" borderId="0" xfId="0" applyNumberFormat="1" applyFont="1" applyBorder="1" applyAlignment="1" applyProtection="1">
      <alignment/>
      <protection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47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5" fillId="0" borderId="0" xfId="0" applyFont="1" applyAlignment="1" applyProtection="1">
      <alignment/>
      <protection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7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 locked="0"/>
    </xf>
    <xf numFmtId="0" fontId="14" fillId="0" borderId="0" xfId="0" applyFont="1" applyBorder="1" applyAlignment="1">
      <alignment wrapText="1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right"/>
      <protection/>
    </xf>
    <xf numFmtId="49" fontId="3" fillId="35" borderId="14" xfId="0" applyNumberFormat="1" applyFont="1" applyFill="1" applyBorder="1" applyAlignment="1" applyProtection="1">
      <alignment horizontal="center"/>
      <protection locked="0"/>
    </xf>
    <xf numFmtId="0" fontId="0" fillId="35" borderId="14" xfId="0" applyFont="1" applyFill="1" applyBorder="1" applyAlignment="1" applyProtection="1">
      <alignment/>
      <protection locked="0"/>
    </xf>
    <xf numFmtId="0" fontId="0" fillId="35" borderId="14" xfId="0" applyNumberFormat="1" applyFont="1" applyFill="1" applyBorder="1" applyAlignment="1" applyProtection="1">
      <alignment horizontal="right"/>
      <protection locked="0"/>
    </xf>
    <xf numFmtId="1" fontId="0" fillId="35" borderId="14" xfId="0" applyNumberFormat="1" applyFont="1" applyFill="1" applyBorder="1" applyAlignment="1" applyProtection="1">
      <alignment/>
      <protection locked="0"/>
    </xf>
    <xf numFmtId="1" fontId="0" fillId="35" borderId="14" xfId="0" applyNumberFormat="1" applyFont="1" applyFill="1" applyBorder="1" applyAlignment="1" applyProtection="1">
      <alignment horizontal="right"/>
      <protection locked="0"/>
    </xf>
    <xf numFmtId="1" fontId="3" fillId="35" borderId="14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49" fontId="3" fillId="35" borderId="14" xfId="0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5" borderId="14" xfId="0" applyNumberFormat="1" applyFont="1" applyFill="1" applyBorder="1" applyAlignment="1">
      <alignment horizontal="right"/>
    </xf>
    <xf numFmtId="1" fontId="0" fillId="35" borderId="14" xfId="0" applyNumberFormat="1" applyFont="1" applyFill="1" applyBorder="1" applyAlignment="1">
      <alignment horizontal="right"/>
    </xf>
    <xf numFmtId="0" fontId="0" fillId="35" borderId="14" xfId="0" applyFont="1" applyFill="1" applyBorder="1" applyAlignment="1">
      <alignment horizontal="right"/>
    </xf>
    <xf numFmtId="1" fontId="3" fillId="35" borderId="14" xfId="0" applyNumberFormat="1" applyFont="1" applyFill="1" applyBorder="1" applyAlignment="1">
      <alignment/>
    </xf>
    <xf numFmtId="0" fontId="0" fillId="35" borderId="14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36" borderId="0" xfId="0" applyNumberFormat="1" applyFont="1" applyFill="1" applyAlignment="1" applyProtection="1">
      <alignment horizontal="right"/>
      <protection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wrapText="1"/>
      <protection locked="0"/>
    </xf>
    <xf numFmtId="0" fontId="0" fillId="0" borderId="25" xfId="0" applyFont="1" applyBorder="1" applyAlignment="1" applyProtection="1">
      <alignment horizontal="center" wrapText="1"/>
      <protection locked="0"/>
    </xf>
    <xf numFmtId="0" fontId="0" fillId="0" borderId="20" xfId="0" applyNumberFormat="1" applyFont="1" applyBorder="1" applyAlignment="1" applyProtection="1">
      <alignment horizontal="right" vertical="center" wrapText="1"/>
      <protection locked="0"/>
    </xf>
    <xf numFmtId="0" fontId="0" fillId="0" borderId="21" xfId="0" applyNumberFormat="1" applyFont="1" applyBorder="1" applyAlignment="1" applyProtection="1">
      <alignment horizontal="right" vertical="center" wrapText="1"/>
      <protection locked="0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13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view="pageBreakPreview" zoomScaleSheetLayoutView="100" zoomScalePageLayoutView="0" workbookViewId="0" topLeftCell="A1">
      <selection activeCell="K59" sqref="K59"/>
    </sheetView>
  </sheetViews>
  <sheetFormatPr defaultColWidth="9.00390625" defaultRowHeight="12.75"/>
  <cols>
    <col min="1" max="1" width="5.625" style="0" customWidth="1"/>
    <col min="2" max="2" width="15.875" style="0" customWidth="1"/>
    <col min="3" max="3" width="12.125" style="0" customWidth="1"/>
    <col min="4" max="4" width="15.75390625" style="0" customWidth="1"/>
    <col min="5" max="5" width="29.25390625" style="0" customWidth="1"/>
    <col min="6" max="6" width="10.375" style="0" customWidth="1"/>
    <col min="7" max="7" width="8.875" style="0" customWidth="1"/>
    <col min="8" max="8" width="9.75390625" style="0" customWidth="1"/>
    <col min="9" max="9" width="33.625" style="0" customWidth="1"/>
  </cols>
  <sheetData>
    <row r="1" spans="1:9" ht="21" customHeight="1">
      <c r="A1" s="201" t="s">
        <v>40</v>
      </c>
      <c r="B1" s="201"/>
      <c r="C1" s="201"/>
      <c r="D1" s="201"/>
      <c r="E1" s="201"/>
      <c r="F1" s="201"/>
      <c r="G1" s="201"/>
      <c r="H1" s="201"/>
      <c r="I1" s="201"/>
    </row>
    <row r="2" spans="1:9" s="80" customFormat="1" ht="12.75">
      <c r="A2" s="78"/>
      <c r="B2" s="79" t="s">
        <v>1524</v>
      </c>
      <c r="C2" s="79"/>
      <c r="D2" s="79"/>
      <c r="E2" s="79"/>
      <c r="F2" s="79"/>
      <c r="G2" s="79"/>
      <c r="H2" s="79"/>
      <c r="I2" s="53" t="s">
        <v>1471</v>
      </c>
    </row>
    <row r="3" spans="1:9" s="81" customFormat="1" ht="15">
      <c r="A3" s="202" t="s">
        <v>1484</v>
      </c>
      <c r="B3" s="202"/>
      <c r="C3" s="202"/>
      <c r="D3" s="202"/>
      <c r="E3" s="202"/>
      <c r="F3" s="202"/>
      <c r="G3" s="202"/>
      <c r="H3" s="202"/>
      <c r="I3" s="202"/>
    </row>
    <row r="4" s="81" customFormat="1" ht="12.75"/>
    <row r="5" spans="1:9" s="82" customFormat="1" ht="18">
      <c r="A5" s="203" t="s">
        <v>25</v>
      </c>
      <c r="B5" s="203"/>
      <c r="C5" s="203"/>
      <c r="D5" s="203"/>
      <c r="E5" s="203"/>
      <c r="F5" s="203"/>
      <c r="G5" s="203"/>
      <c r="H5" s="203"/>
      <c r="I5" s="203"/>
    </row>
    <row r="6" spans="1:9" s="81" customFormat="1" ht="15">
      <c r="A6" s="202" t="s">
        <v>26</v>
      </c>
      <c r="B6" s="202"/>
      <c r="C6" s="202"/>
      <c r="D6" s="202"/>
      <c r="E6" s="202"/>
      <c r="F6" s="202"/>
      <c r="G6" s="202"/>
      <c r="H6" s="202"/>
      <c r="I6" s="202"/>
    </row>
    <row r="8" spans="1:9" ht="18">
      <c r="A8" s="204" t="s">
        <v>1482</v>
      </c>
      <c r="B8" s="204"/>
      <c r="C8" s="204"/>
      <c r="D8" s="204"/>
      <c r="E8" s="204"/>
      <c r="F8" s="204"/>
      <c r="G8" s="204"/>
      <c r="H8" s="204"/>
      <c r="I8" s="204"/>
    </row>
    <row r="10" ht="15" thickBot="1">
      <c r="B10" s="21" t="s">
        <v>27</v>
      </c>
    </row>
    <row r="11" spans="1:9" ht="12.75">
      <c r="A11" s="186" t="s">
        <v>28</v>
      </c>
      <c r="B11" s="188" t="s">
        <v>29</v>
      </c>
      <c r="C11" s="188" t="s">
        <v>30</v>
      </c>
      <c r="D11" s="188" t="s">
        <v>31</v>
      </c>
      <c r="E11" s="207" t="s">
        <v>32</v>
      </c>
      <c r="F11" s="188" t="s">
        <v>1498</v>
      </c>
      <c r="G11" s="188" t="s">
        <v>135</v>
      </c>
      <c r="H11" s="207" t="s">
        <v>1493</v>
      </c>
      <c r="I11" s="205" t="s">
        <v>34</v>
      </c>
    </row>
    <row r="12" spans="1:9" ht="36.75" customHeight="1" thickBot="1">
      <c r="A12" s="187"/>
      <c r="B12" s="189"/>
      <c r="C12" s="189"/>
      <c r="D12" s="189"/>
      <c r="E12" s="208"/>
      <c r="F12" s="189"/>
      <c r="G12" s="189"/>
      <c r="H12" s="208"/>
      <c r="I12" s="206"/>
    </row>
    <row r="13" spans="1:9" ht="15" customHeight="1">
      <c r="A13" s="22"/>
      <c r="B13" s="22"/>
      <c r="C13" s="22"/>
      <c r="D13" s="22"/>
      <c r="E13" s="20"/>
      <c r="F13" s="22"/>
      <c r="G13" s="22"/>
      <c r="H13" s="20"/>
      <c r="I13" s="22"/>
    </row>
    <row r="14" spans="1:9" s="80" customFormat="1" ht="12.75" customHeight="1">
      <c r="A14" s="107"/>
      <c r="B14" s="184" t="s">
        <v>1539</v>
      </c>
      <c r="C14" s="185"/>
      <c r="D14" s="185"/>
      <c r="E14" s="185"/>
      <c r="F14" s="107"/>
      <c r="G14" s="108"/>
      <c r="H14" s="109"/>
      <c r="I14" s="110"/>
    </row>
    <row r="15" spans="1:9" s="44" customFormat="1" ht="6" customHeight="1">
      <c r="A15" s="83"/>
      <c r="B15" s="86"/>
      <c r="C15" s="86"/>
      <c r="D15" s="86"/>
      <c r="E15" s="87"/>
      <c r="F15" s="83"/>
      <c r="G15" s="84"/>
      <c r="H15" s="85"/>
      <c r="I15" s="86"/>
    </row>
    <row r="16" spans="1:9" s="80" customFormat="1" ht="12.75">
      <c r="A16" s="111" t="s">
        <v>35</v>
      </c>
      <c r="B16" s="176" t="s">
        <v>1530</v>
      </c>
      <c r="C16" s="176" t="s">
        <v>1531</v>
      </c>
      <c r="D16" s="112"/>
      <c r="E16" s="113" t="s">
        <v>1590</v>
      </c>
      <c r="F16" s="114"/>
      <c r="G16" s="120"/>
      <c r="H16" s="195" t="s">
        <v>1485</v>
      </c>
      <c r="I16" s="176">
        <v>12</v>
      </c>
    </row>
    <row r="17" spans="1:9" s="80" customFormat="1" ht="12.75">
      <c r="A17" s="111" t="s">
        <v>36</v>
      </c>
      <c r="B17" s="176" t="s">
        <v>1532</v>
      </c>
      <c r="C17" s="176" t="s">
        <v>1497</v>
      </c>
      <c r="D17" s="112"/>
      <c r="E17" s="113" t="s">
        <v>1471</v>
      </c>
      <c r="F17" s="114"/>
      <c r="G17" s="120"/>
      <c r="H17" s="195"/>
      <c r="I17" s="116">
        <v>10</v>
      </c>
    </row>
    <row r="18" spans="1:9" s="80" customFormat="1" ht="12.75">
      <c r="A18" s="111" t="s">
        <v>37</v>
      </c>
      <c r="B18" s="176" t="s">
        <v>1533</v>
      </c>
      <c r="C18" s="176" t="s">
        <v>1488</v>
      </c>
      <c r="D18" s="112"/>
      <c r="E18" s="113"/>
      <c r="F18" s="114"/>
      <c r="G18" s="120"/>
      <c r="H18" s="195"/>
      <c r="I18" s="116">
        <v>9</v>
      </c>
    </row>
    <row r="19" spans="1:9" s="80" customFormat="1" ht="12.75">
      <c r="A19" s="111" t="s">
        <v>38</v>
      </c>
      <c r="B19" s="176" t="s">
        <v>1534</v>
      </c>
      <c r="C19" s="176" t="s">
        <v>1535</v>
      </c>
      <c r="D19" s="112"/>
      <c r="E19" s="113"/>
      <c r="F19" s="114"/>
      <c r="G19" s="120"/>
      <c r="H19" s="195"/>
      <c r="I19" s="116">
        <v>27</v>
      </c>
    </row>
    <row r="20" spans="1:9" s="80" customFormat="1" ht="12.75">
      <c r="A20" s="111" t="s">
        <v>39</v>
      </c>
      <c r="B20" s="176" t="s">
        <v>1536</v>
      </c>
      <c r="C20" s="176" t="s">
        <v>133</v>
      </c>
      <c r="D20" s="78"/>
      <c r="E20" s="113"/>
      <c r="F20" s="117"/>
      <c r="G20" s="120"/>
      <c r="I20" s="116">
        <v>11</v>
      </c>
    </row>
    <row r="21" spans="1:9" s="80" customFormat="1" ht="12.75">
      <c r="A21" s="118" t="s">
        <v>1458</v>
      </c>
      <c r="B21" s="176" t="s">
        <v>1537</v>
      </c>
      <c r="C21" s="176" t="s">
        <v>125</v>
      </c>
      <c r="E21" s="113" t="s">
        <v>1509</v>
      </c>
      <c r="F21" s="117"/>
      <c r="G21" s="120"/>
      <c r="I21" s="116">
        <v>24</v>
      </c>
    </row>
    <row r="22" spans="1:9" s="44" customFormat="1" ht="12.75">
      <c r="A22" s="111" t="s">
        <v>1459</v>
      </c>
      <c r="B22" s="176" t="s">
        <v>1538</v>
      </c>
      <c r="C22" s="176" t="s">
        <v>1489</v>
      </c>
      <c r="D22" s="78"/>
      <c r="E22" s="113" t="s">
        <v>1509</v>
      </c>
      <c r="F22" s="119"/>
      <c r="G22" s="120"/>
      <c r="H22" s="78"/>
      <c r="I22" s="112">
        <v>25</v>
      </c>
    </row>
    <row r="23" spans="2:8" s="44" customFormat="1" ht="12.75">
      <c r="B23" s="90"/>
      <c r="C23" s="90"/>
      <c r="D23" s="90"/>
      <c r="E23" s="90"/>
      <c r="H23" s="91"/>
    </row>
    <row r="24" spans="2:9" s="78" customFormat="1" ht="12.75">
      <c r="B24" s="192" t="s">
        <v>1491</v>
      </c>
      <c r="C24" s="192"/>
      <c r="D24" s="192"/>
      <c r="E24" s="192"/>
      <c r="F24" s="80"/>
      <c r="G24" s="80"/>
      <c r="H24" s="80"/>
      <c r="I24" s="80"/>
    </row>
    <row r="25" spans="2:9" s="44" customFormat="1" ht="3.75" customHeight="1">
      <c r="B25" s="80"/>
      <c r="C25" s="80"/>
      <c r="D25" s="80"/>
      <c r="E25" s="80"/>
      <c r="F25" s="80"/>
      <c r="G25" s="80"/>
      <c r="H25" s="80"/>
      <c r="I25" s="80"/>
    </row>
    <row r="26" spans="1:9" s="80" customFormat="1" ht="12.75">
      <c r="A26" s="111" t="s">
        <v>41</v>
      </c>
      <c r="B26" s="176" t="s">
        <v>1514</v>
      </c>
      <c r="C26" s="176" t="s">
        <v>1515</v>
      </c>
      <c r="D26" s="176" t="s">
        <v>126</v>
      </c>
      <c r="E26" s="80" t="s">
        <v>1501</v>
      </c>
      <c r="F26" s="114">
        <v>35488</v>
      </c>
      <c r="G26" s="115" t="s">
        <v>70</v>
      </c>
      <c r="H26" s="116" t="s">
        <v>1512</v>
      </c>
      <c r="I26" s="176" t="s">
        <v>1525</v>
      </c>
    </row>
    <row r="27" spans="1:9" s="80" customFormat="1" ht="12.75">
      <c r="A27" s="118" t="s">
        <v>42</v>
      </c>
      <c r="B27" s="176" t="s">
        <v>1517</v>
      </c>
      <c r="C27" s="176" t="s">
        <v>1518</v>
      </c>
      <c r="D27" s="176" t="s">
        <v>130</v>
      </c>
      <c r="E27" s="80" t="s">
        <v>1505</v>
      </c>
      <c r="F27" s="114">
        <v>35681</v>
      </c>
      <c r="G27" s="115" t="s">
        <v>70</v>
      </c>
      <c r="H27" s="116"/>
      <c r="I27" s="176" t="s">
        <v>1526</v>
      </c>
    </row>
    <row r="28" spans="1:11" s="80" customFormat="1" ht="12.75">
      <c r="A28" s="118" t="s">
        <v>43</v>
      </c>
      <c r="B28" s="176" t="s">
        <v>1519</v>
      </c>
      <c r="C28" s="176" t="s">
        <v>1490</v>
      </c>
      <c r="D28" s="176" t="s">
        <v>134</v>
      </c>
      <c r="E28" s="116" t="s">
        <v>1499</v>
      </c>
      <c r="F28" s="114">
        <v>36276</v>
      </c>
      <c r="G28" s="115" t="s">
        <v>70</v>
      </c>
      <c r="I28" s="176" t="s">
        <v>1527</v>
      </c>
      <c r="K28" s="116"/>
    </row>
    <row r="29" spans="1:9" s="80" customFormat="1" ht="12.75">
      <c r="A29" s="118" t="s">
        <v>44</v>
      </c>
      <c r="B29" s="176" t="s">
        <v>1520</v>
      </c>
      <c r="C29" s="176" t="s">
        <v>1521</v>
      </c>
      <c r="D29" s="176" t="s">
        <v>132</v>
      </c>
      <c r="E29" s="116" t="s">
        <v>1500</v>
      </c>
      <c r="F29" s="114">
        <v>36217</v>
      </c>
      <c r="G29" s="115" t="s">
        <v>70</v>
      </c>
      <c r="I29" s="176" t="s">
        <v>1528</v>
      </c>
    </row>
    <row r="30" spans="1:9" s="80" customFormat="1" ht="12.75">
      <c r="A30" s="111" t="s">
        <v>45</v>
      </c>
      <c r="B30" s="176" t="s">
        <v>1522</v>
      </c>
      <c r="C30" s="176" t="s">
        <v>1523</v>
      </c>
      <c r="D30" s="176" t="s">
        <v>131</v>
      </c>
      <c r="E30" t="s">
        <v>1516</v>
      </c>
      <c r="F30" s="114">
        <v>36669</v>
      </c>
      <c r="G30" s="179" t="s">
        <v>67</v>
      </c>
      <c r="I30" s="176" t="s">
        <v>1529</v>
      </c>
    </row>
    <row r="31" spans="1:9" s="80" customFormat="1" ht="12.75">
      <c r="A31" s="118" t="s">
        <v>1460</v>
      </c>
      <c r="B31" s="176" t="s">
        <v>1583</v>
      </c>
      <c r="C31" s="176" t="s">
        <v>1584</v>
      </c>
      <c r="D31" s="176" t="s">
        <v>1585</v>
      </c>
      <c r="E31" s="113"/>
      <c r="F31" s="117">
        <v>36006</v>
      </c>
      <c r="G31" s="179" t="s">
        <v>70</v>
      </c>
      <c r="I31" s="176" t="s">
        <v>1586</v>
      </c>
    </row>
    <row r="32" spans="1:9" s="80" customFormat="1" ht="12.75">
      <c r="A32" s="118" t="s">
        <v>1461</v>
      </c>
      <c r="B32" s="176" t="s">
        <v>1587</v>
      </c>
      <c r="C32" s="176" t="s">
        <v>1588</v>
      </c>
      <c r="D32" s="176" t="s">
        <v>134</v>
      </c>
      <c r="E32" s="113"/>
      <c r="F32" s="117">
        <v>36622</v>
      </c>
      <c r="G32" s="179" t="s">
        <v>67</v>
      </c>
      <c r="I32" s="176" t="s">
        <v>1589</v>
      </c>
    </row>
    <row r="33" s="44" customFormat="1" ht="12.75"/>
    <row r="34" spans="2:5" s="78" customFormat="1" ht="12.75">
      <c r="B34" s="184" t="s">
        <v>1540</v>
      </c>
      <c r="C34" s="192"/>
      <c r="D34" s="192"/>
      <c r="E34" s="192"/>
    </row>
    <row r="35" s="44" customFormat="1" ht="5.25" customHeight="1"/>
    <row r="36" spans="1:9" s="44" customFormat="1" ht="12.75">
      <c r="A36" s="111" t="s">
        <v>46</v>
      </c>
      <c r="B36" s="178" t="s">
        <v>1543</v>
      </c>
      <c r="C36" s="178" t="s">
        <v>1523</v>
      </c>
      <c r="D36" s="178" t="s">
        <v>1544</v>
      </c>
      <c r="E36" s="129" t="s">
        <v>1541</v>
      </c>
      <c r="F36" s="126">
        <v>36065</v>
      </c>
      <c r="G36" s="179" t="s">
        <v>70</v>
      </c>
      <c r="H36" s="122"/>
      <c r="I36" s="178" t="s">
        <v>1545</v>
      </c>
    </row>
    <row r="37" spans="1:9" s="44" customFormat="1" ht="12.75">
      <c r="A37" s="111" t="s">
        <v>47</v>
      </c>
      <c r="B37" s="176" t="s">
        <v>1546</v>
      </c>
      <c r="C37" s="176" t="s">
        <v>133</v>
      </c>
      <c r="D37" s="176" t="s">
        <v>129</v>
      </c>
      <c r="E37" s="129" t="s">
        <v>1542</v>
      </c>
      <c r="F37" s="126">
        <v>35882</v>
      </c>
      <c r="G37" s="179" t="s">
        <v>70</v>
      </c>
      <c r="H37" s="112"/>
      <c r="I37" s="178" t="s">
        <v>1547</v>
      </c>
    </row>
    <row r="38" spans="1:9" s="44" customFormat="1" ht="12.75">
      <c r="A38" s="111" t="s">
        <v>48</v>
      </c>
      <c r="B38" t="s">
        <v>1682</v>
      </c>
      <c r="C38" t="s">
        <v>1535</v>
      </c>
      <c r="D38" t="s">
        <v>132</v>
      </c>
      <c r="E38" s="177"/>
      <c r="F38" s="119">
        <v>38072</v>
      </c>
      <c r="G38" s="179" t="s">
        <v>69</v>
      </c>
      <c r="H38" s="78"/>
      <c r="I38" s="178" t="s">
        <v>1724</v>
      </c>
    </row>
    <row r="39" spans="1:9" s="44" customFormat="1" ht="12.75">
      <c r="A39" s="111" t="s">
        <v>49</v>
      </c>
      <c r="B39" t="s">
        <v>1548</v>
      </c>
      <c r="C39" t="s">
        <v>1549</v>
      </c>
      <c r="D39" t="s">
        <v>1544</v>
      </c>
      <c r="E39" s="177"/>
      <c r="F39" s="119">
        <v>36607</v>
      </c>
      <c r="G39" s="179" t="s">
        <v>67</v>
      </c>
      <c r="H39" s="78"/>
      <c r="I39" s="178" t="s">
        <v>1550</v>
      </c>
    </row>
    <row r="40" spans="1:9" s="44" customFormat="1" ht="12.75">
      <c r="A40" s="111" t="s">
        <v>50</v>
      </c>
      <c r="B40" t="s">
        <v>1551</v>
      </c>
      <c r="C40" t="s">
        <v>1490</v>
      </c>
      <c r="D40" t="s">
        <v>1552</v>
      </c>
      <c r="E40" s="177"/>
      <c r="F40" s="119">
        <v>36819</v>
      </c>
      <c r="G40" s="179" t="s">
        <v>67</v>
      </c>
      <c r="H40" s="78"/>
      <c r="I40" s="180" t="s">
        <v>1553</v>
      </c>
    </row>
    <row r="41" spans="1:9" s="44" customFormat="1" ht="12.75">
      <c r="A41" s="111" t="s">
        <v>1462</v>
      </c>
      <c r="B41" t="s">
        <v>1554</v>
      </c>
      <c r="C41" t="s">
        <v>1487</v>
      </c>
      <c r="D41" t="s">
        <v>126</v>
      </c>
      <c r="E41" s="129"/>
      <c r="F41" s="119">
        <v>35941</v>
      </c>
      <c r="G41" s="179" t="s">
        <v>67</v>
      </c>
      <c r="H41" s="78"/>
      <c r="I41" s="180" t="s">
        <v>1555</v>
      </c>
    </row>
    <row r="42" spans="1:9" s="44" customFormat="1" ht="12.75">
      <c r="A42" s="111" t="s">
        <v>1463</v>
      </c>
      <c r="B42" t="s">
        <v>1556</v>
      </c>
      <c r="C42" t="s">
        <v>1557</v>
      </c>
      <c r="D42" t="s">
        <v>129</v>
      </c>
      <c r="E42" s="121"/>
      <c r="F42" s="119">
        <v>36495</v>
      </c>
      <c r="G42" s="179" t="s">
        <v>67</v>
      </c>
      <c r="H42" s="78"/>
      <c r="I42" s="180" t="s">
        <v>1723</v>
      </c>
    </row>
    <row r="43" spans="3:9" s="78" customFormat="1" ht="13.5" thickBot="1">
      <c r="C43" s="127"/>
      <c r="D43" s="127"/>
      <c r="E43" s="127" t="s">
        <v>110</v>
      </c>
      <c r="F43" s="127"/>
      <c r="G43" s="127"/>
      <c r="H43" s="127"/>
      <c r="I43" s="127"/>
    </row>
    <row r="44" spans="1:9" s="80" customFormat="1" ht="12.75" customHeight="1">
      <c r="A44" s="196" t="s">
        <v>28</v>
      </c>
      <c r="B44" s="190" t="s">
        <v>29</v>
      </c>
      <c r="C44" s="190" t="s">
        <v>30</v>
      </c>
      <c r="D44" s="190" t="s">
        <v>31</v>
      </c>
      <c r="E44" s="193" t="s">
        <v>32</v>
      </c>
      <c r="F44" s="200" t="s">
        <v>33</v>
      </c>
      <c r="G44" s="200" t="s">
        <v>135</v>
      </c>
      <c r="H44" s="193" t="s">
        <v>1493</v>
      </c>
      <c r="I44" s="198" t="s">
        <v>34</v>
      </c>
    </row>
    <row r="45" spans="1:9" s="80" customFormat="1" ht="36.75" customHeight="1" thickBot="1">
      <c r="A45" s="197"/>
      <c r="B45" s="191"/>
      <c r="C45" s="191"/>
      <c r="D45" s="191"/>
      <c r="E45" s="194"/>
      <c r="F45" s="191"/>
      <c r="G45" s="191"/>
      <c r="H45" s="194"/>
      <c r="I45" s="199"/>
    </row>
    <row r="46" s="80" customFormat="1" ht="12.75"/>
    <row r="47" spans="2:9" s="80" customFormat="1" ht="12.75">
      <c r="B47" s="185" t="s">
        <v>1492</v>
      </c>
      <c r="C47" s="185"/>
      <c r="D47" s="185"/>
      <c r="E47" s="185"/>
      <c r="F47" s="107"/>
      <c r="G47" s="108"/>
      <c r="H47" s="109"/>
      <c r="I47" s="110"/>
    </row>
    <row r="48" s="80" customFormat="1" ht="3.75" customHeight="1"/>
    <row r="49" spans="1:9" s="80" customFormat="1" ht="12.75">
      <c r="A49" s="118" t="s">
        <v>73</v>
      </c>
      <c r="B49" t="s">
        <v>1559</v>
      </c>
      <c r="C49" t="s">
        <v>1560</v>
      </c>
      <c r="D49" t="s">
        <v>1706</v>
      </c>
      <c r="E49" s="122" t="s">
        <v>1506</v>
      </c>
      <c r="F49" s="117"/>
      <c r="G49" s="9" t="s">
        <v>67</v>
      </c>
      <c r="H49" s="116"/>
      <c r="I49" t="s">
        <v>1558</v>
      </c>
    </row>
    <row r="50" spans="1:7" s="80" customFormat="1" ht="12.75">
      <c r="A50" s="118" t="s">
        <v>74</v>
      </c>
      <c r="B50" t="s">
        <v>1561</v>
      </c>
      <c r="C50" t="s">
        <v>1562</v>
      </c>
      <c r="D50" t="s">
        <v>1504</v>
      </c>
      <c r="E50" s="122" t="s">
        <v>1513</v>
      </c>
      <c r="F50" s="117"/>
      <c r="G50" s="179" t="s">
        <v>68</v>
      </c>
    </row>
    <row r="51" spans="1:7" s="80" customFormat="1" ht="12.75">
      <c r="A51" s="118" t="s">
        <v>75</v>
      </c>
      <c r="B51" t="s">
        <v>1563</v>
      </c>
      <c r="C51" t="s">
        <v>1564</v>
      </c>
      <c r="D51" t="s">
        <v>1707</v>
      </c>
      <c r="E51" s="122"/>
      <c r="F51" s="117"/>
      <c r="G51" s="179" t="s">
        <v>67</v>
      </c>
    </row>
    <row r="52" spans="1:7" s="80" customFormat="1" ht="12.75">
      <c r="A52" s="118" t="s">
        <v>76</v>
      </c>
      <c r="B52" t="s">
        <v>1565</v>
      </c>
      <c r="C52" t="s">
        <v>1566</v>
      </c>
      <c r="D52" t="s">
        <v>1544</v>
      </c>
      <c r="E52" s="122"/>
      <c r="F52" s="117"/>
      <c r="G52" s="179" t="s">
        <v>67</v>
      </c>
    </row>
    <row r="53" spans="1:7" s="80" customFormat="1" ht="12.75">
      <c r="A53" s="118" t="s">
        <v>77</v>
      </c>
      <c r="B53" t="s">
        <v>1567</v>
      </c>
      <c r="C53" t="s">
        <v>125</v>
      </c>
      <c r="D53" t="s">
        <v>1706</v>
      </c>
      <c r="E53" s="122"/>
      <c r="F53" s="117"/>
      <c r="G53" s="179" t="s">
        <v>67</v>
      </c>
    </row>
    <row r="54" spans="1:7" s="80" customFormat="1" ht="12.75">
      <c r="A54" s="118" t="s">
        <v>1464</v>
      </c>
      <c r="B54" t="s">
        <v>1568</v>
      </c>
      <c r="C54" t="s">
        <v>128</v>
      </c>
      <c r="D54" t="s">
        <v>1708</v>
      </c>
      <c r="E54" s="116" t="s">
        <v>1509</v>
      </c>
      <c r="F54" s="117"/>
      <c r="G54" s="179" t="s">
        <v>68</v>
      </c>
    </row>
    <row r="55" spans="1:7" s="80" customFormat="1" ht="12.75">
      <c r="A55" s="118" t="s">
        <v>1465</v>
      </c>
      <c r="B55" t="s">
        <v>1569</v>
      </c>
      <c r="C55" t="s">
        <v>125</v>
      </c>
      <c r="D55" t="s">
        <v>1636</v>
      </c>
      <c r="E55" s="116" t="s">
        <v>1509</v>
      </c>
      <c r="F55" s="117"/>
      <c r="G55" s="179" t="s">
        <v>67</v>
      </c>
    </row>
    <row r="56" spans="2:5" s="78" customFormat="1" ht="12.75">
      <c r="B56" s="128"/>
      <c r="C56" s="128"/>
      <c r="D56" s="128"/>
      <c r="E56" s="128"/>
    </row>
    <row r="57" spans="1:5" s="80" customFormat="1" ht="12.75">
      <c r="A57" s="107"/>
      <c r="B57" s="184" t="s">
        <v>1595</v>
      </c>
      <c r="C57" s="185"/>
      <c r="D57" s="185"/>
      <c r="E57" s="185"/>
    </row>
    <row r="58" s="80" customFormat="1" ht="4.5" customHeight="1"/>
    <row r="59" spans="1:9" s="80" customFormat="1" ht="12.75">
      <c r="A59" s="118" t="s">
        <v>78</v>
      </c>
      <c r="B59" t="s">
        <v>1596</v>
      </c>
      <c r="C59" t="s">
        <v>1531</v>
      </c>
      <c r="E59" s="181" t="s">
        <v>1597</v>
      </c>
      <c r="F59" s="80">
        <v>1999</v>
      </c>
      <c r="G59" s="9" t="s">
        <v>67</v>
      </c>
      <c r="I59" t="s">
        <v>1600</v>
      </c>
    </row>
    <row r="60" spans="1:9" s="80" customFormat="1" ht="12.75">
      <c r="A60" s="118" t="s">
        <v>79</v>
      </c>
      <c r="B60" t="s">
        <v>1561</v>
      </c>
      <c r="C60" t="s">
        <v>1490</v>
      </c>
      <c r="E60" t="s">
        <v>1598</v>
      </c>
      <c r="F60" s="80">
        <v>1999</v>
      </c>
      <c r="G60" s="9" t="s">
        <v>67</v>
      </c>
      <c r="I60" t="s">
        <v>1601</v>
      </c>
    </row>
    <row r="61" spans="1:9" s="80" customFormat="1" ht="12.75">
      <c r="A61" s="118" t="s">
        <v>80</v>
      </c>
      <c r="B61" t="s">
        <v>1602</v>
      </c>
      <c r="C61" t="s">
        <v>1603</v>
      </c>
      <c r="E61" t="s">
        <v>1599</v>
      </c>
      <c r="F61" s="80">
        <v>2000</v>
      </c>
      <c r="G61" s="9" t="s">
        <v>67</v>
      </c>
      <c r="I61" t="s">
        <v>1601</v>
      </c>
    </row>
    <row r="62" spans="1:9" s="80" customFormat="1" ht="12.75">
      <c r="A62" s="118" t="s">
        <v>81</v>
      </c>
      <c r="B62" t="s">
        <v>1604</v>
      </c>
      <c r="C62" t="s">
        <v>1605</v>
      </c>
      <c r="F62" s="181">
        <v>2000</v>
      </c>
      <c r="G62" s="9" t="s">
        <v>67</v>
      </c>
      <c r="I62" t="s">
        <v>1601</v>
      </c>
    </row>
    <row r="63" spans="1:9" s="80" customFormat="1" ht="12.75">
      <c r="A63" s="118" t="s">
        <v>82</v>
      </c>
      <c r="B63" t="s">
        <v>1606</v>
      </c>
      <c r="C63" t="s">
        <v>1497</v>
      </c>
      <c r="F63" s="181">
        <v>2001</v>
      </c>
      <c r="G63" s="9" t="s">
        <v>67</v>
      </c>
      <c r="I63" t="s">
        <v>1601</v>
      </c>
    </row>
    <row r="64" spans="1:9" s="80" customFormat="1" ht="12.75">
      <c r="A64" s="118" t="s">
        <v>1466</v>
      </c>
      <c r="B64" t="s">
        <v>1607</v>
      </c>
      <c r="C64" t="s">
        <v>1608</v>
      </c>
      <c r="F64" s="181">
        <v>2001</v>
      </c>
      <c r="G64" s="9" t="s">
        <v>67</v>
      </c>
      <c r="I64" t="s">
        <v>1601</v>
      </c>
    </row>
    <row r="65" spans="1:9" s="80" customFormat="1" ht="12.75">
      <c r="A65" s="118" t="s">
        <v>1467</v>
      </c>
      <c r="B65" t="s">
        <v>1609</v>
      </c>
      <c r="C65" t="s">
        <v>125</v>
      </c>
      <c r="D65" t="s">
        <v>132</v>
      </c>
      <c r="F65" s="117">
        <v>36308</v>
      </c>
      <c r="G65" s="9" t="s">
        <v>70</v>
      </c>
      <c r="I65" t="s">
        <v>1610</v>
      </c>
    </row>
    <row r="66" spans="1:7" s="44" customFormat="1" ht="12.75">
      <c r="A66" s="88"/>
      <c r="E66" s="45"/>
      <c r="F66" s="55"/>
      <c r="G66" s="89"/>
    </row>
    <row r="67" spans="1:9" s="44" customFormat="1" ht="12.75">
      <c r="A67" s="83"/>
      <c r="B67" s="185" t="s">
        <v>1508</v>
      </c>
      <c r="C67" s="185"/>
      <c r="D67" s="185"/>
      <c r="E67" s="185"/>
      <c r="F67" s="83"/>
      <c r="G67" s="84"/>
      <c r="H67" s="152"/>
      <c r="I67" s="86"/>
    </row>
    <row r="68" s="44" customFormat="1" ht="4.5" customHeight="1"/>
    <row r="69" spans="1:9" s="78" customFormat="1" ht="12.75">
      <c r="A69" s="111" t="s">
        <v>83</v>
      </c>
      <c r="B69" t="s">
        <v>1612</v>
      </c>
      <c r="C69" t="s">
        <v>1613</v>
      </c>
      <c r="D69" t="s">
        <v>1614</v>
      </c>
      <c r="E69" s="182" t="s">
        <v>1611</v>
      </c>
      <c r="F69" s="119">
        <v>35506</v>
      </c>
      <c r="G69" s="179" t="s">
        <v>67</v>
      </c>
      <c r="H69" s="163"/>
      <c r="I69" t="s">
        <v>1615</v>
      </c>
    </row>
    <row r="70" spans="1:9" s="78" customFormat="1" ht="12.75">
      <c r="A70" s="111" t="s">
        <v>84</v>
      </c>
      <c r="B70" t="s">
        <v>1616</v>
      </c>
      <c r="C70" t="s">
        <v>1608</v>
      </c>
      <c r="D70" t="s">
        <v>134</v>
      </c>
      <c r="E70" s="163"/>
      <c r="F70" s="119">
        <v>36478</v>
      </c>
      <c r="G70" s="120" t="s">
        <v>67</v>
      </c>
      <c r="I70" t="s">
        <v>1617</v>
      </c>
    </row>
    <row r="71" spans="1:9" s="78" customFormat="1" ht="12.75">
      <c r="A71" s="3" t="s">
        <v>1570</v>
      </c>
      <c r="B71" t="s">
        <v>1618</v>
      </c>
      <c r="C71" t="s">
        <v>1531</v>
      </c>
      <c r="D71" t="s">
        <v>131</v>
      </c>
      <c r="E71" s="163"/>
      <c r="F71" s="119">
        <v>36265</v>
      </c>
      <c r="G71" s="179" t="s">
        <v>67</v>
      </c>
      <c r="I71" t="s">
        <v>1619</v>
      </c>
    </row>
    <row r="72" spans="1:9" s="78" customFormat="1" ht="12.75">
      <c r="A72" s="3" t="s">
        <v>85</v>
      </c>
      <c r="B72" t="s">
        <v>1621</v>
      </c>
      <c r="C72" t="s">
        <v>1535</v>
      </c>
      <c r="D72" t="s">
        <v>151</v>
      </c>
      <c r="E72" s="163"/>
      <c r="F72" s="119">
        <v>35660</v>
      </c>
      <c r="G72" s="179" t="s">
        <v>67</v>
      </c>
      <c r="I72" t="s">
        <v>1620</v>
      </c>
    </row>
    <row r="73" spans="1:9" s="78" customFormat="1" ht="12.75">
      <c r="A73" s="3" t="s">
        <v>1571</v>
      </c>
      <c r="B73" t="s">
        <v>1622</v>
      </c>
      <c r="C73" t="s">
        <v>1623</v>
      </c>
      <c r="D73" t="s">
        <v>132</v>
      </c>
      <c r="E73" s="163"/>
      <c r="F73" s="119">
        <v>36519</v>
      </c>
      <c r="G73" s="179" t="s">
        <v>67</v>
      </c>
      <c r="I73" t="s">
        <v>1624</v>
      </c>
    </row>
    <row r="74" spans="1:9" s="78" customFormat="1" ht="12.75">
      <c r="A74" s="3" t="s">
        <v>1572</v>
      </c>
      <c r="B74" t="s">
        <v>1625</v>
      </c>
      <c r="C74" t="s">
        <v>1613</v>
      </c>
      <c r="D74" t="s">
        <v>132</v>
      </c>
      <c r="E74" s="163"/>
      <c r="F74" s="119">
        <v>36309</v>
      </c>
      <c r="G74" s="179" t="s">
        <v>67</v>
      </c>
      <c r="I74" t="s">
        <v>1626</v>
      </c>
    </row>
    <row r="75" spans="1:9" s="78" customFormat="1" ht="12.75">
      <c r="A75" s="3" t="s">
        <v>1573</v>
      </c>
      <c r="B75" t="s">
        <v>1627</v>
      </c>
      <c r="C75" t="s">
        <v>133</v>
      </c>
      <c r="D75" t="s">
        <v>132</v>
      </c>
      <c r="E75" s="163"/>
      <c r="F75" s="119">
        <v>36057</v>
      </c>
      <c r="G75" s="179" t="s">
        <v>67</v>
      </c>
      <c r="I75" t="s">
        <v>1628</v>
      </c>
    </row>
    <row r="76" spans="1:7" s="80" customFormat="1" ht="12.75">
      <c r="A76" s="118"/>
      <c r="F76" s="117"/>
      <c r="G76" s="115"/>
    </row>
    <row r="77" spans="1:9" s="80" customFormat="1" ht="12.75">
      <c r="A77" s="107"/>
      <c r="B77" s="185" t="s">
        <v>1508</v>
      </c>
      <c r="C77" s="185"/>
      <c r="D77" s="185"/>
      <c r="E77" s="185"/>
      <c r="F77" s="107"/>
      <c r="G77" s="108"/>
      <c r="H77" s="109"/>
      <c r="I77" s="110"/>
    </row>
    <row r="78" s="80" customFormat="1" ht="3.75" customHeight="1"/>
    <row r="79" spans="1:9" s="80" customFormat="1" ht="12.75">
      <c r="A79" s="118" t="s">
        <v>86</v>
      </c>
      <c r="B79" s="176" t="s">
        <v>1630</v>
      </c>
      <c r="C79" s="176" t="s">
        <v>1490</v>
      </c>
      <c r="D79" s="176" t="s">
        <v>1504</v>
      </c>
      <c r="E79" s="176" t="s">
        <v>1629</v>
      </c>
      <c r="F79" s="114">
        <v>36618</v>
      </c>
      <c r="G79" s="115" t="s">
        <v>67</v>
      </c>
      <c r="I79" s="176" t="s">
        <v>1631</v>
      </c>
    </row>
    <row r="80" spans="1:9" s="80" customFormat="1" ht="12.75">
      <c r="A80" s="3" t="s">
        <v>1574</v>
      </c>
      <c r="B80" s="176" t="s">
        <v>1632</v>
      </c>
      <c r="C80" s="176" t="s">
        <v>1623</v>
      </c>
      <c r="D80" s="176" t="s">
        <v>1633</v>
      </c>
      <c r="E80" s="112"/>
      <c r="F80" s="114">
        <v>36794</v>
      </c>
      <c r="G80" s="179" t="s">
        <v>68</v>
      </c>
      <c r="I80" s="176" t="s">
        <v>1634</v>
      </c>
    </row>
    <row r="81" spans="1:9" s="80" customFormat="1" ht="12.75">
      <c r="A81" s="3" t="s">
        <v>1575</v>
      </c>
      <c r="B81" s="176" t="s">
        <v>1635</v>
      </c>
      <c r="C81" s="176" t="s">
        <v>1608</v>
      </c>
      <c r="D81" s="176" t="s">
        <v>1636</v>
      </c>
      <c r="E81" s="112"/>
      <c r="F81" s="114">
        <v>36027</v>
      </c>
      <c r="G81" s="179" t="s">
        <v>68</v>
      </c>
      <c r="I81" s="176" t="s">
        <v>1637</v>
      </c>
    </row>
    <row r="82" spans="1:9" s="80" customFormat="1" ht="12.75">
      <c r="A82" s="3" t="s">
        <v>1576</v>
      </c>
      <c r="B82" s="176" t="s">
        <v>1638</v>
      </c>
      <c r="C82" s="176" t="s">
        <v>1639</v>
      </c>
      <c r="D82" s="176" t="s">
        <v>1640</v>
      </c>
      <c r="E82" s="112"/>
      <c r="F82" s="114">
        <v>37001</v>
      </c>
      <c r="G82" s="179" t="s">
        <v>1641</v>
      </c>
      <c r="I82" s="176" t="s">
        <v>1642</v>
      </c>
    </row>
    <row r="83" spans="1:9" s="80" customFormat="1" ht="12.75">
      <c r="A83" s="3" t="s">
        <v>1577</v>
      </c>
      <c r="B83" s="176" t="s">
        <v>1643</v>
      </c>
      <c r="C83" s="176" t="s">
        <v>1490</v>
      </c>
      <c r="D83" s="176" t="s">
        <v>134</v>
      </c>
      <c r="E83" s="112"/>
      <c r="F83" s="114">
        <v>37501</v>
      </c>
      <c r="G83" s="179" t="s">
        <v>1641</v>
      </c>
      <c r="I83" s="176" t="s">
        <v>1644</v>
      </c>
    </row>
    <row r="84" spans="1:9" s="80" customFormat="1" ht="12.75">
      <c r="A84" s="3" t="s">
        <v>1578</v>
      </c>
      <c r="B84" s="176" t="s">
        <v>1645</v>
      </c>
      <c r="C84" s="176" t="s">
        <v>1646</v>
      </c>
      <c r="D84" s="176" t="s">
        <v>1647</v>
      </c>
      <c r="E84" s="112"/>
      <c r="F84" s="114">
        <v>36592</v>
      </c>
      <c r="G84" s="179" t="s">
        <v>1648</v>
      </c>
      <c r="I84" s="176" t="s">
        <v>1649</v>
      </c>
    </row>
    <row r="85" spans="1:9" s="80" customFormat="1" ht="12.75">
      <c r="A85" s="3" t="s">
        <v>1579</v>
      </c>
      <c r="B85" s="176" t="s">
        <v>1650</v>
      </c>
      <c r="C85" s="176" t="s">
        <v>1651</v>
      </c>
      <c r="D85" s="176" t="s">
        <v>1652</v>
      </c>
      <c r="E85" s="112"/>
      <c r="F85" s="114">
        <v>37372</v>
      </c>
      <c r="G85" s="179" t="s">
        <v>1641</v>
      </c>
      <c r="I85" s="176" t="s">
        <v>1653</v>
      </c>
    </row>
    <row r="86" spans="1:9" s="80" customFormat="1" ht="12.75">
      <c r="A86" s="3"/>
      <c r="B86" s="116"/>
      <c r="C86" s="116"/>
      <c r="D86" s="116"/>
      <c r="E86" s="112"/>
      <c r="F86" s="114"/>
      <c r="G86" s="115"/>
      <c r="I86" s="112"/>
    </row>
    <row r="87" spans="1:9" s="80" customFormat="1" ht="12.75">
      <c r="A87" s="3"/>
      <c r="B87" s="185" t="s">
        <v>1508</v>
      </c>
      <c r="C87" s="185"/>
      <c r="D87" s="185"/>
      <c r="E87" s="185"/>
      <c r="F87" s="114"/>
      <c r="G87" s="115"/>
      <c r="I87" s="112"/>
    </row>
    <row r="88" spans="1:9" s="80" customFormat="1" ht="6" customHeight="1">
      <c r="A88" s="3"/>
      <c r="B88" s="116"/>
      <c r="C88" s="116"/>
      <c r="D88" s="116"/>
      <c r="E88" s="112"/>
      <c r="F88" s="114"/>
      <c r="G88" s="115"/>
      <c r="I88" s="112"/>
    </row>
    <row r="89" spans="1:9" s="80" customFormat="1" ht="12.75">
      <c r="A89" s="118" t="s">
        <v>140</v>
      </c>
      <c r="B89" s="176" t="s">
        <v>1654</v>
      </c>
      <c r="C89" s="176" t="s">
        <v>1560</v>
      </c>
      <c r="D89" s="176" t="s">
        <v>132</v>
      </c>
      <c r="E89" s="180" t="s">
        <v>1705</v>
      </c>
      <c r="F89" s="114">
        <v>37402</v>
      </c>
      <c r="G89" s="179" t="s">
        <v>1641</v>
      </c>
      <c r="I89" s="176" t="s">
        <v>1655</v>
      </c>
    </row>
    <row r="90" spans="1:9" s="80" customFormat="1" ht="12.75">
      <c r="A90" s="118" t="s">
        <v>141</v>
      </c>
      <c r="B90" s="176" t="s">
        <v>1656</v>
      </c>
      <c r="C90" s="176" t="s">
        <v>1657</v>
      </c>
      <c r="D90" s="176" t="s">
        <v>1658</v>
      </c>
      <c r="E90" s="129"/>
      <c r="F90" s="114">
        <v>37392</v>
      </c>
      <c r="G90" s="179" t="s">
        <v>1641</v>
      </c>
      <c r="I90" s="176" t="s">
        <v>1659</v>
      </c>
    </row>
    <row r="91" spans="1:9" s="80" customFormat="1" ht="12.75">
      <c r="A91" s="118" t="s">
        <v>142</v>
      </c>
      <c r="B91" s="176" t="s">
        <v>1660</v>
      </c>
      <c r="C91" s="176" t="s">
        <v>128</v>
      </c>
      <c r="D91" s="116"/>
      <c r="E91" s="150"/>
      <c r="F91" s="114">
        <v>37505</v>
      </c>
      <c r="G91" s="179" t="s">
        <v>1648</v>
      </c>
      <c r="H91" s="150"/>
      <c r="I91" s="176" t="s">
        <v>1661</v>
      </c>
    </row>
    <row r="92" spans="1:9" s="80" customFormat="1" ht="12.75">
      <c r="A92" s="3" t="s">
        <v>1580</v>
      </c>
      <c r="B92" s="176" t="s">
        <v>1662</v>
      </c>
      <c r="C92" s="176" t="s">
        <v>1663</v>
      </c>
      <c r="D92" s="176" t="s">
        <v>134</v>
      </c>
      <c r="E92" s="112"/>
      <c r="F92" s="114">
        <v>37725</v>
      </c>
      <c r="G92" s="179" t="s">
        <v>1648</v>
      </c>
      <c r="I92" s="176" t="s">
        <v>1664</v>
      </c>
    </row>
    <row r="93" spans="1:9" s="80" customFormat="1" ht="12.75">
      <c r="A93" s="3" t="s">
        <v>143</v>
      </c>
      <c r="B93" s="176" t="s">
        <v>1665</v>
      </c>
      <c r="C93" s="176" t="s">
        <v>133</v>
      </c>
      <c r="D93" s="176" t="s">
        <v>1666</v>
      </c>
      <c r="E93" s="112"/>
      <c r="F93" s="114">
        <v>37708</v>
      </c>
      <c r="G93" s="179" t="s">
        <v>1648</v>
      </c>
      <c r="I93" s="176" t="s">
        <v>1667</v>
      </c>
    </row>
    <row r="94" spans="1:9" s="80" customFormat="1" ht="12.75">
      <c r="A94" s="3" t="s">
        <v>1581</v>
      </c>
      <c r="B94" s="176" t="s">
        <v>1668</v>
      </c>
      <c r="C94" s="176" t="s">
        <v>1669</v>
      </c>
      <c r="D94" s="176" t="s">
        <v>1670</v>
      </c>
      <c r="E94" s="112"/>
      <c r="F94" s="114">
        <v>37832</v>
      </c>
      <c r="G94" s="179" t="s">
        <v>1648</v>
      </c>
      <c r="I94" s="176" t="s">
        <v>1671</v>
      </c>
    </row>
    <row r="95" spans="1:9" s="80" customFormat="1" ht="12.75">
      <c r="A95" s="3" t="s">
        <v>1582</v>
      </c>
      <c r="B95" s="176" t="s">
        <v>1672</v>
      </c>
      <c r="C95" s="176" t="s">
        <v>1673</v>
      </c>
      <c r="D95" s="176" t="s">
        <v>1674</v>
      </c>
      <c r="E95" s="112"/>
      <c r="F95" s="114">
        <v>37703</v>
      </c>
      <c r="G95" s="179" t="s">
        <v>1648</v>
      </c>
      <c r="I95" s="176" t="s">
        <v>1675</v>
      </c>
    </row>
    <row r="96" spans="1:9" s="80" customFormat="1" ht="12.75">
      <c r="A96" s="3"/>
      <c r="B96" s="116"/>
      <c r="C96" s="116"/>
      <c r="D96" s="116"/>
      <c r="E96" s="112"/>
      <c r="F96" s="114"/>
      <c r="G96" s="115"/>
      <c r="I96" s="112"/>
    </row>
    <row r="97" spans="1:9" s="80" customFormat="1" ht="12.75">
      <c r="A97" s="107"/>
      <c r="B97" s="176" t="s">
        <v>1703</v>
      </c>
      <c r="C97" s="78"/>
      <c r="D97" s="78"/>
      <c r="E97" s="78"/>
      <c r="F97" s="107"/>
      <c r="G97" s="108"/>
      <c r="H97" s="109"/>
      <c r="I97" s="110"/>
    </row>
    <row r="98" s="80" customFormat="1" ht="3.75" customHeight="1"/>
    <row r="99" spans="1:9" s="80" customFormat="1" ht="12.75">
      <c r="A99" s="3" t="s">
        <v>1591</v>
      </c>
      <c r="B99" s="176" t="s">
        <v>1676</v>
      </c>
      <c r="C99" s="176" t="s">
        <v>1677</v>
      </c>
      <c r="D99" s="176" t="s">
        <v>134</v>
      </c>
      <c r="E99" s="176" t="s">
        <v>1678</v>
      </c>
      <c r="F99" s="114">
        <v>35700</v>
      </c>
      <c r="G99" s="115"/>
      <c r="I99" s="176" t="s">
        <v>1681</v>
      </c>
    </row>
    <row r="100" spans="1:9" s="80" customFormat="1" ht="12.75">
      <c r="A100" s="3" t="s">
        <v>145</v>
      </c>
      <c r="B100" s="116"/>
      <c r="C100" s="116"/>
      <c r="D100" s="116"/>
      <c r="E100" s="176" t="s">
        <v>1679</v>
      </c>
      <c r="F100" s="114"/>
      <c r="G100" s="115"/>
      <c r="I100" s="112"/>
    </row>
    <row r="101" spans="1:9" s="80" customFormat="1" ht="12.75">
      <c r="A101" s="3" t="s">
        <v>146</v>
      </c>
      <c r="B101" s="116"/>
      <c r="C101" s="116"/>
      <c r="D101" s="116"/>
      <c r="E101" s="176" t="s">
        <v>1680</v>
      </c>
      <c r="F101" s="114"/>
      <c r="G101" s="115"/>
      <c r="I101" s="112"/>
    </row>
    <row r="102" spans="1:9" s="80" customFormat="1" ht="12.75">
      <c r="A102" s="3" t="s">
        <v>1592</v>
      </c>
      <c r="B102" s="116"/>
      <c r="C102" s="116"/>
      <c r="D102" s="116"/>
      <c r="E102" s="112"/>
      <c r="F102" s="114"/>
      <c r="G102" s="115"/>
      <c r="I102" s="112"/>
    </row>
    <row r="103" spans="1:9" s="80" customFormat="1" ht="12.75">
      <c r="A103" s="3" t="s">
        <v>147</v>
      </c>
      <c r="B103" s="116"/>
      <c r="C103" s="116"/>
      <c r="D103" s="116"/>
      <c r="E103" s="112"/>
      <c r="F103" s="114"/>
      <c r="G103" s="115"/>
      <c r="I103" s="112"/>
    </row>
    <row r="104" spans="1:9" s="80" customFormat="1" ht="12.75">
      <c r="A104" s="3" t="s">
        <v>1593</v>
      </c>
      <c r="B104" s="116"/>
      <c r="C104" s="116"/>
      <c r="D104" s="116"/>
      <c r="E104" s="112"/>
      <c r="F104" s="114"/>
      <c r="G104" s="115"/>
      <c r="I104" s="112"/>
    </row>
    <row r="105" spans="1:9" s="80" customFormat="1" ht="12.75">
      <c r="A105" s="3" t="s">
        <v>1594</v>
      </c>
      <c r="B105" s="116"/>
      <c r="C105" s="116"/>
      <c r="D105" s="116"/>
      <c r="E105" s="112"/>
      <c r="F105" s="114"/>
      <c r="G105" s="115"/>
      <c r="I105" s="112"/>
    </row>
    <row r="106" spans="1:9" s="80" customFormat="1" ht="12.75">
      <c r="A106" s="3"/>
      <c r="B106" s="116"/>
      <c r="C106" s="116"/>
      <c r="D106" s="116"/>
      <c r="E106" s="112"/>
      <c r="F106" s="114"/>
      <c r="G106" s="115"/>
      <c r="I106" s="112"/>
    </row>
    <row r="107" spans="2:9" s="80" customFormat="1" ht="12.75">
      <c r="B107" s="184" t="s">
        <v>1683</v>
      </c>
      <c r="C107" s="184"/>
      <c r="D107" s="184"/>
      <c r="E107" s="184"/>
      <c r="F107" s="107"/>
      <c r="G107" s="108"/>
      <c r="H107" s="109"/>
      <c r="I107" s="110"/>
    </row>
    <row r="108" s="80" customFormat="1" ht="4.5" customHeight="1"/>
    <row r="109" spans="1:9" s="80" customFormat="1" ht="12.75">
      <c r="A109" s="3" t="s">
        <v>1684</v>
      </c>
      <c r="B109" t="s">
        <v>1665</v>
      </c>
      <c r="C109" t="s">
        <v>1497</v>
      </c>
      <c r="D109" t="s">
        <v>1544</v>
      </c>
      <c r="E109" s="178" t="s">
        <v>1709</v>
      </c>
      <c r="F109" s="117">
        <v>36266</v>
      </c>
      <c r="G109" s="164"/>
      <c r="H109" s="116"/>
      <c r="I109" t="s">
        <v>1725</v>
      </c>
    </row>
    <row r="110" spans="1:9" s="80" customFormat="1" ht="12.75">
      <c r="A110" s="3" t="s">
        <v>1685</v>
      </c>
      <c r="B110" t="s">
        <v>1712</v>
      </c>
      <c r="C110" t="s">
        <v>1557</v>
      </c>
      <c r="D110" t="s">
        <v>1674</v>
      </c>
      <c r="E110" s="178" t="s">
        <v>1710</v>
      </c>
      <c r="F110" s="117">
        <v>36301</v>
      </c>
      <c r="G110" s="115"/>
      <c r="I110" t="s">
        <v>1726</v>
      </c>
    </row>
    <row r="111" spans="1:9" s="80" customFormat="1" ht="12.75">
      <c r="A111" s="3" t="s">
        <v>150</v>
      </c>
      <c r="B111" t="s">
        <v>1713</v>
      </c>
      <c r="C111" t="s">
        <v>1562</v>
      </c>
      <c r="D111" t="s">
        <v>1544</v>
      </c>
      <c r="E111" s="178" t="s">
        <v>1711</v>
      </c>
      <c r="F111" s="117">
        <v>36522</v>
      </c>
      <c r="G111" s="115"/>
      <c r="I111" t="s">
        <v>1727</v>
      </c>
    </row>
    <row r="112" spans="1:9" s="80" customFormat="1" ht="12.75">
      <c r="A112" s="3" t="s">
        <v>1686</v>
      </c>
      <c r="B112" t="s">
        <v>1714</v>
      </c>
      <c r="C112" t="s">
        <v>1562</v>
      </c>
      <c r="D112" t="s">
        <v>132</v>
      </c>
      <c r="E112" s="122"/>
      <c r="F112" s="117">
        <v>36417</v>
      </c>
      <c r="G112" s="115"/>
      <c r="I112" t="s">
        <v>1728</v>
      </c>
    </row>
    <row r="113" spans="1:9" s="80" customFormat="1" ht="12.75">
      <c r="A113" s="3" t="s">
        <v>1687</v>
      </c>
      <c r="B113" t="s">
        <v>1715</v>
      </c>
      <c r="C113" t="s">
        <v>1490</v>
      </c>
      <c r="D113" t="s">
        <v>129</v>
      </c>
      <c r="E113" s="122"/>
      <c r="F113" s="117">
        <v>36850</v>
      </c>
      <c r="G113" s="115"/>
      <c r="I113" t="s">
        <v>1729</v>
      </c>
    </row>
    <row r="114" spans="1:9" s="80" customFormat="1" ht="12.75">
      <c r="A114" s="3" t="s">
        <v>1688</v>
      </c>
      <c r="B114" t="s">
        <v>1716</v>
      </c>
      <c r="C114" t="s">
        <v>1535</v>
      </c>
      <c r="D114" t="s">
        <v>1614</v>
      </c>
      <c r="E114" s="116"/>
      <c r="F114" s="117">
        <v>35944</v>
      </c>
      <c r="G114" s="115"/>
      <c r="I114" t="s">
        <v>1730</v>
      </c>
    </row>
    <row r="115" spans="1:9" s="80" customFormat="1" ht="12.75">
      <c r="A115" s="3" t="s">
        <v>1689</v>
      </c>
      <c r="B115" t="s">
        <v>1717</v>
      </c>
      <c r="C115" t="s">
        <v>1718</v>
      </c>
      <c r="D115" t="s">
        <v>1706</v>
      </c>
      <c r="E115" s="116"/>
      <c r="F115" s="117">
        <v>36288</v>
      </c>
      <c r="G115" s="115"/>
      <c r="I115" t="s">
        <v>1731</v>
      </c>
    </row>
    <row r="116" spans="1:9" s="80" customFormat="1" ht="12.75">
      <c r="A116" s="3"/>
      <c r="B116" s="116"/>
      <c r="C116" s="116"/>
      <c r="D116" s="116"/>
      <c r="E116" s="112"/>
      <c r="F116" s="114"/>
      <c r="G116" s="115"/>
      <c r="I116" s="112"/>
    </row>
    <row r="117" spans="2:9" s="80" customFormat="1" ht="12.75">
      <c r="B117" s="184" t="s">
        <v>1683</v>
      </c>
      <c r="C117" s="184"/>
      <c r="D117" s="184"/>
      <c r="E117" s="184"/>
      <c r="F117" s="107"/>
      <c r="G117" s="108"/>
      <c r="H117" s="109"/>
      <c r="I117" s="110"/>
    </row>
    <row r="118" s="80" customFormat="1" ht="4.5" customHeight="1"/>
    <row r="119" spans="1:9" s="80" customFormat="1" ht="12.75">
      <c r="A119" s="3" t="s">
        <v>1690</v>
      </c>
      <c r="B119"/>
      <c r="C119"/>
      <c r="E119" s="122"/>
      <c r="F119" s="117"/>
      <c r="G119" s="164"/>
      <c r="H119" s="116"/>
      <c r="I119"/>
    </row>
    <row r="120" spans="1:7" s="80" customFormat="1" ht="12.75">
      <c r="A120" s="3" t="s">
        <v>152</v>
      </c>
      <c r="B120"/>
      <c r="C120"/>
      <c r="E120" s="122"/>
      <c r="F120" s="117"/>
      <c r="G120" s="115"/>
    </row>
    <row r="121" spans="1:7" s="80" customFormat="1" ht="12.75">
      <c r="A121" s="3" t="s">
        <v>1691</v>
      </c>
      <c r="B121"/>
      <c r="C121"/>
      <c r="E121" s="122"/>
      <c r="F121" s="117"/>
      <c r="G121" s="115"/>
    </row>
    <row r="122" spans="1:7" s="80" customFormat="1" ht="12.75">
      <c r="A122" s="3" t="s">
        <v>1692</v>
      </c>
      <c r="B122"/>
      <c r="C122"/>
      <c r="E122" s="122"/>
      <c r="F122" s="117"/>
      <c r="G122" s="115"/>
    </row>
    <row r="123" spans="1:7" s="80" customFormat="1" ht="12.75">
      <c r="A123" s="3" t="s">
        <v>1693</v>
      </c>
      <c r="B123"/>
      <c r="C123"/>
      <c r="E123" s="122"/>
      <c r="F123" s="117"/>
      <c r="G123" s="115"/>
    </row>
    <row r="124" spans="1:7" s="80" customFormat="1" ht="12.75">
      <c r="A124" s="3" t="s">
        <v>1694</v>
      </c>
      <c r="B124"/>
      <c r="C124"/>
      <c r="E124" s="116"/>
      <c r="F124" s="117"/>
      <c r="G124" s="115"/>
    </row>
    <row r="125" spans="1:7" s="80" customFormat="1" ht="12.75">
      <c r="A125" s="3" t="s">
        <v>1695</v>
      </c>
      <c r="B125"/>
      <c r="C125"/>
      <c r="E125" s="116"/>
      <c r="F125" s="117"/>
      <c r="G125" s="115"/>
    </row>
    <row r="126" spans="1:9" s="80" customFormat="1" ht="12.75">
      <c r="A126" s="3"/>
      <c r="B126" s="116"/>
      <c r="C126" s="116"/>
      <c r="D126" s="116"/>
      <c r="E126" s="112"/>
      <c r="F126" s="114"/>
      <c r="G126" s="115"/>
      <c r="I126" s="112"/>
    </row>
    <row r="127" spans="2:9" s="80" customFormat="1" ht="12.75">
      <c r="B127" s="184" t="s">
        <v>1683</v>
      </c>
      <c r="C127" s="184"/>
      <c r="D127" s="184"/>
      <c r="E127" s="184"/>
      <c r="F127" s="107"/>
      <c r="G127" s="108"/>
      <c r="H127" s="109"/>
      <c r="I127" s="110"/>
    </row>
    <row r="128" s="80" customFormat="1" ht="3.75" customHeight="1"/>
    <row r="129" spans="1:9" s="80" customFormat="1" ht="12.75">
      <c r="A129" s="3" t="s">
        <v>1696</v>
      </c>
      <c r="B129"/>
      <c r="C129"/>
      <c r="E129" s="122"/>
      <c r="F129" s="117"/>
      <c r="G129" s="164"/>
      <c r="H129" s="116"/>
      <c r="I129"/>
    </row>
    <row r="130" spans="1:7" s="80" customFormat="1" ht="12.75">
      <c r="A130" s="3" t="s">
        <v>1697</v>
      </c>
      <c r="B130"/>
      <c r="C130"/>
      <c r="E130" s="122"/>
      <c r="F130" s="117"/>
      <c r="G130" s="115"/>
    </row>
    <row r="131" spans="1:7" s="80" customFormat="1" ht="12.75">
      <c r="A131" s="3" t="s">
        <v>1698</v>
      </c>
      <c r="B131"/>
      <c r="C131"/>
      <c r="E131" s="122"/>
      <c r="F131" s="117"/>
      <c r="G131" s="115"/>
    </row>
    <row r="132" spans="1:7" s="80" customFormat="1" ht="12.75">
      <c r="A132" s="3" t="s">
        <v>1699</v>
      </c>
      <c r="B132"/>
      <c r="C132"/>
      <c r="E132" s="122"/>
      <c r="F132" s="117"/>
      <c r="G132" s="115"/>
    </row>
    <row r="133" spans="1:7" s="80" customFormat="1" ht="12.75">
      <c r="A133" s="3" t="s">
        <v>1700</v>
      </c>
      <c r="B133"/>
      <c r="C133"/>
      <c r="E133" s="122"/>
      <c r="F133" s="117"/>
      <c r="G133" s="115"/>
    </row>
    <row r="134" spans="1:7" s="80" customFormat="1" ht="12.75">
      <c r="A134" s="3" t="s">
        <v>1701</v>
      </c>
      <c r="B134"/>
      <c r="C134"/>
      <c r="E134" s="116"/>
      <c r="F134" s="117"/>
      <c r="G134" s="115"/>
    </row>
    <row r="135" spans="1:7" s="80" customFormat="1" ht="12.75">
      <c r="A135" s="3" t="s">
        <v>1702</v>
      </c>
      <c r="B135"/>
      <c r="C135"/>
      <c r="E135" s="116"/>
      <c r="F135" s="117"/>
      <c r="G135" s="115"/>
    </row>
    <row r="136" spans="1:9" s="80" customFormat="1" ht="12.75">
      <c r="A136" s="3"/>
      <c r="B136" s="116"/>
      <c r="C136" s="116"/>
      <c r="D136" s="116"/>
      <c r="E136" s="112"/>
      <c r="F136" s="114"/>
      <c r="G136" s="115"/>
      <c r="I136" s="112"/>
    </row>
    <row r="137" spans="1:9" s="80" customFormat="1" ht="12.75">
      <c r="A137" s="118"/>
      <c r="B137" s="116"/>
      <c r="C137" s="116"/>
      <c r="D137" s="116"/>
      <c r="E137" s="112"/>
      <c r="F137" s="114"/>
      <c r="G137" s="115"/>
      <c r="I137" s="112"/>
    </row>
    <row r="138" s="78" customFormat="1" ht="12.75"/>
    <row r="139" s="80" customFormat="1" ht="4.5" customHeight="1"/>
    <row r="140" s="80" customFormat="1" ht="12.75"/>
    <row r="141" s="80" customFormat="1" ht="12.75"/>
    <row r="142" s="80" customFormat="1" ht="12.75"/>
    <row r="143" spans="1:7" s="80" customFormat="1" ht="12.75">
      <c r="A143" s="118"/>
      <c r="E143" s="129"/>
      <c r="F143" s="117"/>
      <c r="G143" s="115"/>
    </row>
    <row r="144" spans="1:7" s="80" customFormat="1" ht="12.75">
      <c r="A144" s="118"/>
      <c r="E144" s="129"/>
      <c r="F144" s="117"/>
      <c r="G144" s="115"/>
    </row>
    <row r="145" spans="1:7" s="44" customFormat="1" ht="12.75">
      <c r="A145" s="88"/>
      <c r="E145" s="92"/>
      <c r="F145" s="55"/>
      <c r="G145" s="89"/>
    </row>
    <row r="146" spans="1:8" s="125" customFormat="1" ht="15">
      <c r="A146" s="78"/>
      <c r="B146" s="78"/>
      <c r="C146" s="112" t="s">
        <v>116</v>
      </c>
      <c r="D146" s="78"/>
      <c r="E146" s="78"/>
      <c r="F146" s="78"/>
      <c r="G146" s="123"/>
      <c r="H146" s="124" t="s">
        <v>1486</v>
      </c>
    </row>
    <row r="147" s="125" customFormat="1" ht="15">
      <c r="G147" s="123"/>
    </row>
    <row r="148" spans="1:8" s="80" customFormat="1" ht="15">
      <c r="A148" s="125"/>
      <c r="B148" s="125"/>
      <c r="C148" s="124" t="s">
        <v>1476</v>
      </c>
      <c r="D148" s="125"/>
      <c r="E148" s="125"/>
      <c r="F148" s="125"/>
      <c r="G148" s="123"/>
      <c r="H148" s="121" t="s">
        <v>1477</v>
      </c>
    </row>
    <row r="149" s="44" customFormat="1" ht="12.75"/>
    <row r="150" spans="3:8" s="78" customFormat="1" ht="12.75">
      <c r="C150" s="112" t="s">
        <v>117</v>
      </c>
      <c r="H150" s="112" t="s">
        <v>1496</v>
      </c>
    </row>
  </sheetData>
  <sheetProtection/>
  <mergeCells count="35">
    <mergeCell ref="A1:I1"/>
    <mergeCell ref="A3:I3"/>
    <mergeCell ref="A5:I5"/>
    <mergeCell ref="A6:I6"/>
    <mergeCell ref="A8:I8"/>
    <mergeCell ref="I11:I12"/>
    <mergeCell ref="E11:E12"/>
    <mergeCell ref="F11:F12"/>
    <mergeCell ref="G11:G12"/>
    <mergeCell ref="H11:H12"/>
    <mergeCell ref="H16:H19"/>
    <mergeCell ref="A44:A45"/>
    <mergeCell ref="C44:C45"/>
    <mergeCell ref="D44:D45"/>
    <mergeCell ref="I44:I45"/>
    <mergeCell ref="F44:F45"/>
    <mergeCell ref="G44:G45"/>
    <mergeCell ref="H44:H45"/>
    <mergeCell ref="B57:E57"/>
    <mergeCell ref="B67:E67"/>
    <mergeCell ref="B47:E47"/>
    <mergeCell ref="B14:E14"/>
    <mergeCell ref="B34:E34"/>
    <mergeCell ref="B24:E24"/>
    <mergeCell ref="E44:E45"/>
    <mergeCell ref="B107:E107"/>
    <mergeCell ref="B117:E117"/>
    <mergeCell ref="B127:E127"/>
    <mergeCell ref="B77:E77"/>
    <mergeCell ref="B87:E87"/>
    <mergeCell ref="A11:A12"/>
    <mergeCell ref="B11:B12"/>
    <mergeCell ref="C11:C12"/>
    <mergeCell ref="D11:D12"/>
    <mergeCell ref="B44:B45"/>
  </mergeCells>
  <printOptions/>
  <pageMargins left="0.1968503937007874" right="0.15748031496062992" top="0" bottom="0" header="0" footer="0"/>
  <pageSetup fitToHeight="4" horizontalDpi="120" verticalDpi="120" orientation="landscape" scale="98" r:id="rId1"/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6"/>
  <sheetViews>
    <sheetView zoomScale="75" zoomScaleNormal="75" zoomScalePageLayoutView="0" workbookViewId="0" topLeftCell="A1">
      <selection activeCell="A4" sqref="A4"/>
    </sheetView>
  </sheetViews>
  <sheetFormatPr defaultColWidth="9.00390625" defaultRowHeight="12.75"/>
  <sheetData>
    <row r="1" ht="12.75">
      <c r="B1" t="s">
        <v>21</v>
      </c>
    </row>
    <row r="2" ht="12.75">
      <c r="B2" t="s">
        <v>138</v>
      </c>
    </row>
    <row r="4" spans="1:2" ht="12.75">
      <c r="A4">
        <v>0</v>
      </c>
      <c r="B4">
        <v>0</v>
      </c>
    </row>
    <row r="5" spans="1:2" ht="12.75">
      <c r="A5">
        <v>1</v>
      </c>
      <c r="B5">
        <v>0</v>
      </c>
    </row>
    <row r="6" spans="1:2" ht="12.75">
      <c r="A6">
        <v>2</v>
      </c>
      <c r="B6">
        <v>0</v>
      </c>
    </row>
    <row r="7" spans="1:2" ht="12.75">
      <c r="A7">
        <v>3</v>
      </c>
      <c r="B7">
        <v>0</v>
      </c>
    </row>
    <row r="8" spans="1:2" ht="12.75">
      <c r="A8">
        <v>4</v>
      </c>
      <c r="B8">
        <v>0</v>
      </c>
    </row>
    <row r="9" spans="1:2" ht="12.75">
      <c r="A9">
        <v>5</v>
      </c>
      <c r="B9">
        <v>0</v>
      </c>
    </row>
    <row r="10" spans="1:2" ht="12.75">
      <c r="A10">
        <v>6</v>
      </c>
      <c r="B10">
        <v>0</v>
      </c>
    </row>
    <row r="11" spans="1:2" ht="12.75">
      <c r="A11">
        <v>7</v>
      </c>
      <c r="B11">
        <v>0</v>
      </c>
    </row>
    <row r="12" spans="1:2" ht="12.75">
      <c r="A12">
        <v>8</v>
      </c>
      <c r="B12">
        <v>0</v>
      </c>
    </row>
    <row r="13" spans="1:2" ht="12.75">
      <c r="A13">
        <v>9</v>
      </c>
      <c r="B13">
        <v>0</v>
      </c>
    </row>
    <row r="14" spans="1:2" ht="12.75">
      <c r="A14">
        <v>10</v>
      </c>
      <c r="B14">
        <v>0</v>
      </c>
    </row>
    <row r="15" spans="1:2" ht="12.75">
      <c r="A15">
        <v>11</v>
      </c>
      <c r="B15">
        <v>0</v>
      </c>
    </row>
    <row r="16" spans="1:2" ht="12.75">
      <c r="A16">
        <v>12</v>
      </c>
      <c r="B16">
        <v>0</v>
      </c>
    </row>
    <row r="17" spans="1:2" ht="12.75">
      <c r="A17">
        <v>13</v>
      </c>
      <c r="B17">
        <v>0</v>
      </c>
    </row>
    <row r="18" spans="1:2" ht="12.75">
      <c r="A18">
        <v>14</v>
      </c>
      <c r="B18">
        <v>0</v>
      </c>
    </row>
    <row r="19" spans="1:2" ht="12.75">
      <c r="A19">
        <v>15</v>
      </c>
      <c r="B19">
        <v>0</v>
      </c>
    </row>
    <row r="20" spans="1:2" ht="12.75">
      <c r="A20">
        <v>16</v>
      </c>
      <c r="B20">
        <v>0</v>
      </c>
    </row>
    <row r="21" spans="1:2" ht="12.75">
      <c r="A21">
        <v>17</v>
      </c>
      <c r="B21">
        <v>0</v>
      </c>
    </row>
    <row r="22" spans="1:2" ht="12.75">
      <c r="A22">
        <v>18</v>
      </c>
      <c r="B22">
        <v>0</v>
      </c>
    </row>
    <row r="23" spans="1:2" ht="12.75">
      <c r="A23">
        <v>19</v>
      </c>
      <c r="B23">
        <v>0</v>
      </c>
    </row>
    <row r="24" spans="1:2" ht="12.75">
      <c r="A24">
        <v>20</v>
      </c>
      <c r="B24">
        <v>0</v>
      </c>
    </row>
    <row r="25" spans="1:2" ht="12.75">
      <c r="A25">
        <v>21</v>
      </c>
      <c r="B25">
        <v>0</v>
      </c>
    </row>
    <row r="26" spans="1:2" ht="12.75">
      <c r="A26">
        <v>22</v>
      </c>
      <c r="B26">
        <v>0</v>
      </c>
    </row>
    <row r="27" spans="1:2" ht="12.75">
      <c r="A27">
        <v>23</v>
      </c>
      <c r="B27">
        <v>0</v>
      </c>
    </row>
    <row r="28" spans="1:2" ht="12.75">
      <c r="A28">
        <v>24</v>
      </c>
      <c r="B28">
        <v>0</v>
      </c>
    </row>
    <row r="29" spans="1:2" ht="12.75">
      <c r="A29">
        <v>25</v>
      </c>
      <c r="B29">
        <v>0</v>
      </c>
    </row>
    <row r="30" spans="1:2" ht="12.75">
      <c r="A30">
        <v>26</v>
      </c>
      <c r="B30">
        <v>0</v>
      </c>
    </row>
    <row r="31" spans="1:2" ht="12.75">
      <c r="A31">
        <v>27</v>
      </c>
      <c r="B31">
        <v>0</v>
      </c>
    </row>
    <row r="32" spans="1:2" ht="12.75">
      <c r="A32">
        <v>28</v>
      </c>
      <c r="B32">
        <v>0</v>
      </c>
    </row>
    <row r="33" spans="1:2" ht="12.75">
      <c r="A33">
        <v>29</v>
      </c>
      <c r="B33">
        <v>0</v>
      </c>
    </row>
    <row r="34" spans="1:2" ht="12.75">
      <c r="A34">
        <v>30</v>
      </c>
      <c r="B34">
        <v>0</v>
      </c>
    </row>
    <row r="35" spans="1:2" ht="12.75">
      <c r="A35">
        <v>31</v>
      </c>
      <c r="B35">
        <v>0</v>
      </c>
    </row>
    <row r="36" spans="1:2" ht="12.75">
      <c r="A36">
        <v>32</v>
      </c>
      <c r="B36">
        <v>0</v>
      </c>
    </row>
    <row r="37" spans="1:2" ht="12.75">
      <c r="A37">
        <v>33</v>
      </c>
      <c r="B37">
        <v>0</v>
      </c>
    </row>
    <row r="38" spans="1:2" ht="12.75">
      <c r="A38">
        <v>34</v>
      </c>
      <c r="B38">
        <v>0</v>
      </c>
    </row>
    <row r="39" spans="1:2" ht="12.75">
      <c r="A39">
        <v>35</v>
      </c>
      <c r="B39">
        <v>0</v>
      </c>
    </row>
    <row r="40" spans="1:2" ht="12.75">
      <c r="A40">
        <v>36</v>
      </c>
      <c r="B40">
        <v>0</v>
      </c>
    </row>
    <row r="41" spans="1:2" ht="12.75">
      <c r="A41">
        <v>37</v>
      </c>
      <c r="B41">
        <v>0</v>
      </c>
    </row>
    <row r="42" spans="1:2" ht="12.75">
      <c r="A42">
        <v>38</v>
      </c>
      <c r="B42">
        <v>0</v>
      </c>
    </row>
    <row r="43" spans="1:2" ht="12.75">
      <c r="A43">
        <v>39</v>
      </c>
      <c r="B43">
        <v>0</v>
      </c>
    </row>
    <row r="44" spans="1:2" ht="12.75">
      <c r="A44">
        <v>40</v>
      </c>
      <c r="B44">
        <v>0</v>
      </c>
    </row>
    <row r="45" spans="1:2" ht="12.75">
      <c r="A45">
        <v>41</v>
      </c>
      <c r="B45">
        <v>0</v>
      </c>
    </row>
    <row r="46" spans="1:2" ht="12.75">
      <c r="A46">
        <v>42</v>
      </c>
      <c r="B46">
        <v>0</v>
      </c>
    </row>
    <row r="47" spans="1:2" ht="12.75">
      <c r="A47">
        <v>43</v>
      </c>
      <c r="B47">
        <v>0</v>
      </c>
    </row>
    <row r="48" spans="1:2" ht="12.75">
      <c r="A48">
        <v>44</v>
      </c>
      <c r="B48">
        <v>0</v>
      </c>
    </row>
    <row r="49" spans="1:2" ht="12.75">
      <c r="A49">
        <v>45</v>
      </c>
      <c r="B49">
        <v>16</v>
      </c>
    </row>
    <row r="50" spans="1:2" ht="12.75">
      <c r="A50">
        <v>46</v>
      </c>
      <c r="B50">
        <v>40</v>
      </c>
    </row>
    <row r="51" spans="1:2" ht="12.75">
      <c r="A51">
        <v>47</v>
      </c>
      <c r="B51">
        <v>64</v>
      </c>
    </row>
    <row r="52" spans="1:2" ht="12.75">
      <c r="A52">
        <v>48</v>
      </c>
      <c r="B52">
        <v>88</v>
      </c>
    </row>
    <row r="53" spans="1:2" ht="12.75">
      <c r="A53">
        <v>49</v>
      </c>
      <c r="B53">
        <v>112</v>
      </c>
    </row>
    <row r="54" spans="1:2" ht="12.75">
      <c r="A54">
        <v>50</v>
      </c>
      <c r="B54">
        <v>136</v>
      </c>
    </row>
    <row r="55" spans="1:2" ht="12.75">
      <c r="A55">
        <v>51</v>
      </c>
      <c r="B55">
        <v>160</v>
      </c>
    </row>
    <row r="56" spans="1:2" ht="12.75">
      <c r="A56">
        <v>52</v>
      </c>
      <c r="B56">
        <v>184</v>
      </c>
    </row>
    <row r="57" spans="1:2" ht="12.75">
      <c r="A57">
        <v>53</v>
      </c>
      <c r="B57">
        <v>208</v>
      </c>
    </row>
    <row r="58" spans="1:2" ht="12.75">
      <c r="A58">
        <v>54</v>
      </c>
      <c r="B58">
        <v>232</v>
      </c>
    </row>
    <row r="59" spans="1:2" ht="12.75">
      <c r="A59">
        <v>55</v>
      </c>
      <c r="B59">
        <v>256</v>
      </c>
    </row>
    <row r="60" spans="1:2" ht="12.75">
      <c r="A60">
        <v>56</v>
      </c>
      <c r="B60">
        <v>280</v>
      </c>
    </row>
    <row r="61" spans="1:2" ht="12.75">
      <c r="A61">
        <v>57</v>
      </c>
      <c r="B61">
        <v>304</v>
      </c>
    </row>
    <row r="62" spans="1:2" ht="12.75">
      <c r="A62">
        <v>58</v>
      </c>
      <c r="B62">
        <v>328</v>
      </c>
    </row>
    <row r="63" spans="1:2" ht="12.75">
      <c r="A63">
        <v>59</v>
      </c>
      <c r="B63">
        <v>352</v>
      </c>
    </row>
    <row r="64" spans="1:2" ht="12.75">
      <c r="A64">
        <v>60</v>
      </c>
      <c r="B64">
        <v>376</v>
      </c>
    </row>
    <row r="65" spans="1:2" ht="12.75">
      <c r="A65">
        <v>61</v>
      </c>
      <c r="B65">
        <v>400</v>
      </c>
    </row>
    <row r="66" spans="1:2" ht="12.75">
      <c r="A66">
        <v>62</v>
      </c>
      <c r="B66">
        <v>424</v>
      </c>
    </row>
    <row r="67" spans="1:2" ht="12.75">
      <c r="A67">
        <v>63</v>
      </c>
      <c r="B67">
        <v>448</v>
      </c>
    </row>
    <row r="68" spans="1:2" ht="12.75">
      <c r="A68">
        <v>64</v>
      </c>
      <c r="B68">
        <v>472</v>
      </c>
    </row>
    <row r="69" spans="1:2" ht="12.75">
      <c r="A69">
        <v>65</v>
      </c>
      <c r="B69">
        <v>496</v>
      </c>
    </row>
    <row r="70" spans="1:2" ht="12.75">
      <c r="A70">
        <v>66</v>
      </c>
      <c r="B70">
        <v>520</v>
      </c>
    </row>
    <row r="71" spans="1:2" ht="12.75">
      <c r="A71">
        <v>67</v>
      </c>
      <c r="B71">
        <v>544</v>
      </c>
    </row>
    <row r="72" spans="1:2" ht="12.75">
      <c r="A72">
        <v>68</v>
      </c>
      <c r="B72">
        <v>568</v>
      </c>
    </row>
    <row r="73" spans="1:2" ht="12.75">
      <c r="A73">
        <v>69</v>
      </c>
      <c r="B73">
        <v>592</v>
      </c>
    </row>
    <row r="74" spans="1:2" ht="12.75">
      <c r="A74">
        <v>70</v>
      </c>
      <c r="B74">
        <v>616</v>
      </c>
    </row>
    <row r="75" spans="1:2" ht="12.75">
      <c r="A75">
        <v>71</v>
      </c>
      <c r="B75">
        <v>640</v>
      </c>
    </row>
    <row r="76" spans="1:2" ht="12.75">
      <c r="A76">
        <v>72</v>
      </c>
      <c r="B76">
        <v>664</v>
      </c>
    </row>
    <row r="77" spans="1:2" ht="12.75">
      <c r="A77">
        <v>73</v>
      </c>
      <c r="B77">
        <v>688</v>
      </c>
    </row>
    <row r="78" spans="1:2" ht="12.75">
      <c r="A78">
        <v>74</v>
      </c>
      <c r="B78">
        <v>712</v>
      </c>
    </row>
    <row r="79" spans="1:2" ht="12.75">
      <c r="A79">
        <v>75</v>
      </c>
      <c r="B79">
        <v>736</v>
      </c>
    </row>
    <row r="80" spans="1:2" ht="12.75">
      <c r="A80">
        <v>76</v>
      </c>
      <c r="B80">
        <v>760</v>
      </c>
    </row>
    <row r="81" spans="1:2" ht="12.75">
      <c r="A81">
        <v>77</v>
      </c>
      <c r="B81">
        <v>784</v>
      </c>
    </row>
    <row r="82" spans="1:2" ht="12.75">
      <c r="A82">
        <v>78</v>
      </c>
      <c r="B82">
        <v>808</v>
      </c>
    </row>
    <row r="83" spans="1:2" ht="12.75">
      <c r="A83">
        <v>79</v>
      </c>
      <c r="B83">
        <v>832</v>
      </c>
    </row>
    <row r="84" spans="1:2" ht="12.75">
      <c r="A84">
        <v>80</v>
      </c>
      <c r="B84">
        <v>856</v>
      </c>
    </row>
    <row r="85" spans="1:2" ht="12.75">
      <c r="A85">
        <v>81</v>
      </c>
      <c r="B85">
        <v>880</v>
      </c>
    </row>
    <row r="86" spans="1:2" ht="12.75">
      <c r="A86">
        <v>82</v>
      </c>
      <c r="B86">
        <v>904</v>
      </c>
    </row>
    <row r="87" spans="1:2" ht="12.75">
      <c r="A87">
        <v>83</v>
      </c>
      <c r="B87">
        <v>928</v>
      </c>
    </row>
    <row r="88" spans="1:2" ht="12.75">
      <c r="A88">
        <v>84</v>
      </c>
      <c r="B88">
        <v>952</v>
      </c>
    </row>
    <row r="89" spans="1:2" ht="12.75">
      <c r="A89">
        <v>85</v>
      </c>
      <c r="B89">
        <v>976</v>
      </c>
    </row>
    <row r="90" spans="1:2" ht="12.75">
      <c r="A90">
        <v>86</v>
      </c>
      <c r="B90">
        <v>1000</v>
      </c>
    </row>
    <row r="91" spans="1:2" ht="12.75">
      <c r="A91">
        <v>87</v>
      </c>
      <c r="B91">
        <v>1024</v>
      </c>
    </row>
    <row r="92" spans="1:2" ht="12.75">
      <c r="A92">
        <v>88</v>
      </c>
      <c r="B92">
        <v>1048</v>
      </c>
    </row>
    <row r="93" spans="1:2" ht="12.75">
      <c r="A93">
        <v>89</v>
      </c>
      <c r="B93">
        <v>1072</v>
      </c>
    </row>
    <row r="94" spans="1:2" ht="12.75">
      <c r="A94">
        <v>90</v>
      </c>
      <c r="B94">
        <v>1096</v>
      </c>
    </row>
    <row r="95" spans="1:2" ht="12.75">
      <c r="A95">
        <v>91</v>
      </c>
      <c r="B95">
        <v>1120</v>
      </c>
    </row>
    <row r="96" spans="1:2" ht="12.75">
      <c r="A96">
        <v>92</v>
      </c>
      <c r="B96">
        <v>1144</v>
      </c>
    </row>
    <row r="97" spans="1:2" ht="12.75">
      <c r="A97">
        <v>93</v>
      </c>
      <c r="B97">
        <v>1168</v>
      </c>
    </row>
    <row r="98" spans="1:2" ht="12.75">
      <c r="A98">
        <v>94</v>
      </c>
      <c r="B98">
        <v>1192</v>
      </c>
    </row>
    <row r="99" spans="1:2" ht="12.75">
      <c r="A99">
        <v>95</v>
      </c>
      <c r="B99">
        <v>1216</v>
      </c>
    </row>
    <row r="100" spans="1:2" ht="12.75">
      <c r="A100">
        <v>96</v>
      </c>
      <c r="B100">
        <v>1240</v>
      </c>
    </row>
    <row r="101" spans="1:2" ht="12.75">
      <c r="A101">
        <v>97</v>
      </c>
      <c r="B101">
        <v>1264</v>
      </c>
    </row>
    <row r="102" spans="1:2" ht="12.75">
      <c r="A102">
        <v>98</v>
      </c>
      <c r="B102">
        <v>1288</v>
      </c>
    </row>
    <row r="103" spans="1:2" ht="12.75">
      <c r="A103">
        <v>99</v>
      </c>
      <c r="B103">
        <v>1312</v>
      </c>
    </row>
    <row r="104" spans="1:2" ht="12.75">
      <c r="A104">
        <v>100</v>
      </c>
      <c r="B104">
        <v>1336</v>
      </c>
    </row>
    <row r="105" spans="1:2" ht="12.75">
      <c r="A105" s="40" t="s">
        <v>123</v>
      </c>
      <c r="B105">
        <v>0</v>
      </c>
    </row>
    <row r="106" spans="1:2" ht="12.75">
      <c r="A106" s="40" t="s">
        <v>124</v>
      </c>
      <c r="B10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75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43" customWidth="1"/>
    <col min="2" max="2" width="9.125" style="2" customWidth="1"/>
  </cols>
  <sheetData>
    <row r="1" ht="12.75">
      <c r="B1" s="2" t="s">
        <v>139</v>
      </c>
    </row>
    <row r="2" spans="3:4" ht="12.75">
      <c r="C2" s="1">
        <v>0.0015046296296296294</v>
      </c>
      <c r="D2" t="s">
        <v>24</v>
      </c>
    </row>
    <row r="4" spans="1:2" ht="12.75">
      <c r="A4" s="43" t="s">
        <v>1428</v>
      </c>
      <c r="B4" s="2">
        <v>1300</v>
      </c>
    </row>
    <row r="5" spans="1:2" ht="12.75">
      <c r="A5" s="43" t="s">
        <v>1429</v>
      </c>
      <c r="B5" s="2">
        <v>1299</v>
      </c>
    </row>
    <row r="6" spans="1:2" ht="12.75">
      <c r="A6" s="43" t="s">
        <v>1430</v>
      </c>
      <c r="B6" s="2">
        <v>1297</v>
      </c>
    </row>
    <row r="7" spans="1:2" ht="12.75">
      <c r="A7" s="43" t="s">
        <v>1431</v>
      </c>
      <c r="B7" s="2">
        <v>1295.66666666667</v>
      </c>
    </row>
    <row r="8" spans="1:2" ht="12.75">
      <c r="A8" s="43" t="s">
        <v>1432</v>
      </c>
      <c r="B8" s="2">
        <v>1294.16666666667</v>
      </c>
    </row>
    <row r="9" spans="1:2" ht="12.75">
      <c r="A9" s="43" t="s">
        <v>1433</v>
      </c>
      <c r="B9" s="2">
        <v>1292.66666666667</v>
      </c>
    </row>
    <row r="10" spans="1:2" ht="12.75">
      <c r="A10" s="43" t="s">
        <v>1434</v>
      </c>
      <c r="B10" s="2">
        <v>1291.16666666667</v>
      </c>
    </row>
    <row r="11" spans="1:2" ht="12.75">
      <c r="A11" s="43" t="s">
        <v>1435</v>
      </c>
      <c r="B11" s="2">
        <v>1289.66666666667</v>
      </c>
    </row>
    <row r="12" spans="1:2" ht="12.75">
      <c r="A12" s="43" t="s">
        <v>1436</v>
      </c>
      <c r="B12" s="2">
        <v>1288.16666666667</v>
      </c>
    </row>
    <row r="13" spans="1:2" ht="12.75">
      <c r="A13" s="43" t="s">
        <v>1437</v>
      </c>
      <c r="B13" s="2">
        <v>1286.66666666667</v>
      </c>
    </row>
    <row r="14" spans="1:2" ht="12.75">
      <c r="A14" s="43" t="s">
        <v>1438</v>
      </c>
      <c r="B14" s="2">
        <v>1285.16666666667</v>
      </c>
    </row>
    <row r="15" spans="1:2" ht="12.75">
      <c r="A15" s="43" t="s">
        <v>1439</v>
      </c>
      <c r="B15" s="2">
        <v>1283.66666666667</v>
      </c>
    </row>
    <row r="16" spans="1:2" ht="12.75">
      <c r="A16" s="43" t="s">
        <v>1440</v>
      </c>
      <c r="B16" s="2">
        <v>1282.16666666667</v>
      </c>
    </row>
    <row r="17" spans="1:2" ht="12.75">
      <c r="A17" s="43" t="s">
        <v>1441</v>
      </c>
      <c r="B17" s="2">
        <v>1280.66666666667</v>
      </c>
    </row>
    <row r="18" spans="1:2" ht="12.75">
      <c r="A18" s="43" t="s">
        <v>1442</v>
      </c>
      <c r="B18" s="2">
        <v>1279.16666666667</v>
      </c>
    </row>
    <row r="19" spans="1:2" ht="12.75">
      <c r="A19" s="43" t="s">
        <v>1443</v>
      </c>
      <c r="B19" s="2">
        <v>1277.66666666667</v>
      </c>
    </row>
    <row r="20" spans="1:2" ht="12.75">
      <c r="A20" s="43" t="s">
        <v>1444</v>
      </c>
      <c r="B20" s="2">
        <v>1276.16666666667</v>
      </c>
    </row>
    <row r="21" spans="1:2" ht="12.75">
      <c r="A21" s="43" t="s">
        <v>1445</v>
      </c>
      <c r="B21" s="2">
        <v>1274.66666666667</v>
      </c>
    </row>
    <row r="22" spans="1:2" ht="12.75">
      <c r="A22" s="43" t="s">
        <v>1446</v>
      </c>
      <c r="B22" s="2">
        <v>1273.16666666667</v>
      </c>
    </row>
    <row r="23" spans="1:2" ht="12.75">
      <c r="A23" s="43" t="s">
        <v>1447</v>
      </c>
      <c r="B23" s="2">
        <v>1271.66666666667</v>
      </c>
    </row>
    <row r="24" spans="1:2" ht="12.75">
      <c r="A24" s="43" t="s">
        <v>1448</v>
      </c>
      <c r="B24" s="2">
        <v>1270.16666666667</v>
      </c>
    </row>
    <row r="25" spans="1:2" ht="12.75">
      <c r="A25" s="43" t="s">
        <v>1449</v>
      </c>
      <c r="B25" s="2">
        <v>1268.66666666667</v>
      </c>
    </row>
    <row r="26" spans="1:2" ht="12.75">
      <c r="A26" s="43" t="s">
        <v>1450</v>
      </c>
      <c r="B26" s="2">
        <v>1267.16666666667</v>
      </c>
    </row>
    <row r="27" spans="1:2" ht="12.75">
      <c r="A27" s="43" t="s">
        <v>1451</v>
      </c>
      <c r="B27" s="2">
        <v>1265.66666666667</v>
      </c>
    </row>
    <row r="28" spans="1:2" ht="12.75">
      <c r="A28" s="43" t="s">
        <v>1452</v>
      </c>
      <c r="B28" s="2">
        <v>1264.16666666667</v>
      </c>
    </row>
    <row r="29" spans="1:2" ht="12.75">
      <c r="A29" s="43" t="s">
        <v>1453</v>
      </c>
      <c r="B29" s="2">
        <v>1262.66666666667</v>
      </c>
    </row>
    <row r="30" spans="1:2" ht="12.75">
      <c r="A30" s="43" t="s">
        <v>1454</v>
      </c>
      <c r="B30" s="2">
        <v>1261.16666666667</v>
      </c>
    </row>
    <row r="31" spans="1:2" ht="12.75">
      <c r="A31" s="43" t="s">
        <v>1455</v>
      </c>
      <c r="B31" s="2">
        <v>1259.66666666667</v>
      </c>
    </row>
    <row r="32" spans="1:2" ht="12.75">
      <c r="A32" s="43" t="s">
        <v>1456</v>
      </c>
      <c r="B32" s="2">
        <v>1258.16666666667</v>
      </c>
    </row>
    <row r="33" spans="1:2" ht="12.75">
      <c r="A33" s="43" t="s">
        <v>155</v>
      </c>
      <c r="B33" s="2">
        <v>1256.66666666667</v>
      </c>
    </row>
    <row r="34" spans="1:2" ht="12.75">
      <c r="A34" s="43" t="s">
        <v>156</v>
      </c>
      <c r="B34" s="2">
        <v>1255.16666666667</v>
      </c>
    </row>
    <row r="35" spans="1:2" ht="12.75">
      <c r="A35" s="43" t="s">
        <v>157</v>
      </c>
      <c r="B35" s="2">
        <v>1253.66666666667</v>
      </c>
    </row>
    <row r="36" spans="1:2" ht="12.75">
      <c r="A36" s="43" t="s">
        <v>158</v>
      </c>
      <c r="B36" s="2">
        <v>1252.16666666667</v>
      </c>
    </row>
    <row r="37" spans="1:2" ht="12.75">
      <c r="A37" s="43" t="s">
        <v>159</v>
      </c>
      <c r="B37" s="2">
        <v>1250.66666666667</v>
      </c>
    </row>
    <row r="38" spans="1:2" ht="12.75">
      <c r="A38" s="43" t="s">
        <v>160</v>
      </c>
      <c r="B38" s="2">
        <v>1249.16666666667</v>
      </c>
    </row>
    <row r="39" spans="1:2" ht="12.75">
      <c r="A39" s="43" t="s">
        <v>161</v>
      </c>
      <c r="B39" s="2">
        <v>1247.66666666667</v>
      </c>
    </row>
    <row r="40" spans="1:2" ht="12.75">
      <c r="A40" s="43" t="s">
        <v>162</v>
      </c>
      <c r="B40" s="2">
        <v>1246.16666666667</v>
      </c>
    </row>
    <row r="41" spans="1:2" ht="12.75">
      <c r="A41" s="43" t="s">
        <v>163</v>
      </c>
      <c r="B41" s="2">
        <v>1244.66666666667</v>
      </c>
    </row>
    <row r="42" spans="1:2" ht="12.75">
      <c r="A42" s="43" t="s">
        <v>164</v>
      </c>
      <c r="B42" s="2">
        <v>1243.16666666667</v>
      </c>
    </row>
    <row r="43" spans="1:2" ht="12.75">
      <c r="A43" s="43" t="s">
        <v>165</v>
      </c>
      <c r="B43" s="2">
        <v>1241.66666666667</v>
      </c>
    </row>
    <row r="44" spans="1:2" ht="12.75">
      <c r="A44" s="43" t="s">
        <v>166</v>
      </c>
      <c r="B44" s="2">
        <v>1240.16666666667</v>
      </c>
    </row>
    <row r="45" spans="1:2" ht="12.75">
      <c r="A45" s="43" t="s">
        <v>167</v>
      </c>
      <c r="B45" s="2">
        <v>1238.66666666667</v>
      </c>
    </row>
    <row r="46" spans="1:2" ht="12.75">
      <c r="A46" s="43" t="s">
        <v>168</v>
      </c>
      <c r="B46" s="2">
        <v>1237.16666666667</v>
      </c>
    </row>
    <row r="47" spans="1:2" ht="12.75">
      <c r="A47" s="43" t="s">
        <v>169</v>
      </c>
      <c r="B47" s="2">
        <v>1235.66666666667</v>
      </c>
    </row>
    <row r="48" spans="1:2" ht="12.75">
      <c r="A48" s="43" t="s">
        <v>170</v>
      </c>
      <c r="B48" s="2">
        <v>1234.16666666667</v>
      </c>
    </row>
    <row r="49" spans="1:2" ht="12.75">
      <c r="A49" s="43" t="s">
        <v>171</v>
      </c>
      <c r="B49" s="2">
        <v>1232.66666666667</v>
      </c>
    </row>
    <row r="50" spans="1:2" ht="12.75">
      <c r="A50" s="43" t="s">
        <v>172</v>
      </c>
      <c r="B50" s="2">
        <v>1231.16666666667</v>
      </c>
    </row>
    <row r="51" spans="1:2" ht="12.75">
      <c r="A51" s="43" t="s">
        <v>173</v>
      </c>
      <c r="B51" s="2">
        <v>1229.66666666667</v>
      </c>
    </row>
    <row r="52" spans="1:2" ht="12.75">
      <c r="A52" s="43" t="s">
        <v>174</v>
      </c>
      <c r="B52" s="2">
        <v>1228.16666666667</v>
      </c>
    </row>
    <row r="53" spans="1:2" ht="12.75">
      <c r="A53" s="43" t="s">
        <v>175</v>
      </c>
      <c r="B53" s="2">
        <v>1226.66666666667</v>
      </c>
    </row>
    <row r="54" spans="1:2" ht="12.75">
      <c r="A54" s="43" t="s">
        <v>176</v>
      </c>
      <c r="B54" s="2">
        <v>1225.16666666667</v>
      </c>
    </row>
    <row r="55" spans="1:2" ht="12.75">
      <c r="A55" s="43" t="s">
        <v>177</v>
      </c>
      <c r="B55" s="2">
        <v>1223.66666666667</v>
      </c>
    </row>
    <row r="56" spans="1:2" ht="12.75">
      <c r="A56" s="43" t="s">
        <v>178</v>
      </c>
      <c r="B56" s="2">
        <v>1222.16666666667</v>
      </c>
    </row>
    <row r="57" spans="1:2" ht="12.75">
      <c r="A57" s="43" t="s">
        <v>179</v>
      </c>
      <c r="B57" s="2">
        <v>1220.66666666667</v>
      </c>
    </row>
    <row r="58" spans="1:2" ht="12.75">
      <c r="A58" s="43" t="s">
        <v>180</v>
      </c>
      <c r="B58" s="2">
        <v>1219.16666666667</v>
      </c>
    </row>
    <row r="59" spans="1:2" ht="12.75">
      <c r="A59" s="43" t="s">
        <v>181</v>
      </c>
      <c r="B59" s="2">
        <v>1217.66666666667</v>
      </c>
    </row>
    <row r="60" spans="1:2" ht="12.75">
      <c r="A60" s="43" t="s">
        <v>182</v>
      </c>
      <c r="B60" s="2">
        <v>1216.16666666667</v>
      </c>
    </row>
    <row r="61" spans="1:2" ht="12.75">
      <c r="A61" s="43" t="s">
        <v>183</v>
      </c>
      <c r="B61" s="2">
        <v>1214.66666666667</v>
      </c>
    </row>
    <row r="62" spans="1:2" ht="12.75">
      <c r="A62" s="43" t="s">
        <v>184</v>
      </c>
      <c r="B62" s="2">
        <v>1213.16666666667</v>
      </c>
    </row>
    <row r="63" spans="1:2" ht="12.75">
      <c r="A63" s="43" t="s">
        <v>185</v>
      </c>
      <c r="B63" s="2">
        <v>1211.66666666667</v>
      </c>
    </row>
    <row r="64" spans="1:2" ht="12.75">
      <c r="A64" s="43" t="s">
        <v>186</v>
      </c>
      <c r="B64" s="2">
        <v>1210.16666666667</v>
      </c>
    </row>
    <row r="65" spans="1:2" ht="12.75">
      <c r="A65" s="43" t="s">
        <v>187</v>
      </c>
      <c r="B65" s="2">
        <v>1208.66666666667</v>
      </c>
    </row>
    <row r="66" spans="1:2" ht="12.75">
      <c r="A66" s="43" t="s">
        <v>188</v>
      </c>
      <c r="B66" s="2">
        <v>1207.16666666667</v>
      </c>
    </row>
    <row r="67" spans="1:2" ht="12.75">
      <c r="A67" s="43" t="s">
        <v>189</v>
      </c>
      <c r="B67" s="2">
        <v>1205.66666666667</v>
      </c>
    </row>
    <row r="68" spans="1:2" ht="12.75">
      <c r="A68" s="43" t="s">
        <v>190</v>
      </c>
      <c r="B68" s="2">
        <v>1204.16666666667</v>
      </c>
    </row>
    <row r="69" spans="1:2" ht="12.75">
      <c r="A69" s="43" t="s">
        <v>191</v>
      </c>
      <c r="B69" s="2">
        <v>1202.66666666667</v>
      </c>
    </row>
    <row r="70" spans="1:2" ht="12.75">
      <c r="A70" s="43" t="s">
        <v>192</v>
      </c>
      <c r="B70" s="2">
        <v>1201.16666666667</v>
      </c>
    </row>
    <row r="71" spans="1:2" ht="12.75">
      <c r="A71" s="43" t="s">
        <v>193</v>
      </c>
      <c r="B71" s="2">
        <v>1199.66666666667</v>
      </c>
    </row>
    <row r="72" spans="1:2" ht="12.75">
      <c r="A72" s="43" t="s">
        <v>194</v>
      </c>
      <c r="B72" s="2">
        <v>1198.16666666667</v>
      </c>
    </row>
    <row r="73" spans="1:2" ht="12.75">
      <c r="A73" s="43" t="s">
        <v>195</v>
      </c>
      <c r="B73" s="2">
        <v>1196.66666666667</v>
      </c>
    </row>
    <row r="74" spans="1:2" ht="12.75">
      <c r="A74" s="43" t="s">
        <v>196</v>
      </c>
      <c r="B74" s="2">
        <v>1195.16666666667</v>
      </c>
    </row>
    <row r="75" spans="1:2" ht="12.75">
      <c r="A75" s="43" t="s">
        <v>197</v>
      </c>
      <c r="B75" s="2">
        <v>1193.66666666667</v>
      </c>
    </row>
    <row r="76" spans="1:2" ht="12.75">
      <c r="A76" s="43" t="s">
        <v>198</v>
      </c>
      <c r="B76" s="2">
        <v>1192.16666666667</v>
      </c>
    </row>
    <row r="77" spans="1:2" ht="12.75">
      <c r="A77" s="43" t="s">
        <v>199</v>
      </c>
      <c r="B77" s="2">
        <v>1190.66666666667</v>
      </c>
    </row>
    <row r="78" spans="1:2" ht="12.75">
      <c r="A78" s="43" t="s">
        <v>200</v>
      </c>
      <c r="B78" s="2">
        <v>1189.16666666667</v>
      </c>
    </row>
    <row r="79" spans="1:2" ht="12.75">
      <c r="A79" s="43" t="s">
        <v>201</v>
      </c>
      <c r="B79" s="2">
        <v>1187.66666666667</v>
      </c>
    </row>
    <row r="80" spans="1:2" ht="12.75">
      <c r="A80" s="43" t="s">
        <v>202</v>
      </c>
      <c r="B80" s="2">
        <v>1186.16666666667</v>
      </c>
    </row>
    <row r="81" spans="1:2" ht="12.75">
      <c r="A81" s="43" t="s">
        <v>203</v>
      </c>
      <c r="B81" s="2">
        <v>1184.66666666667</v>
      </c>
    </row>
    <row r="82" spans="1:2" ht="12.75">
      <c r="A82" s="43" t="s">
        <v>204</v>
      </c>
      <c r="B82" s="2">
        <v>1183.16666666667</v>
      </c>
    </row>
    <row r="83" spans="1:2" ht="12.75">
      <c r="A83" s="43" t="s">
        <v>205</v>
      </c>
      <c r="B83" s="2">
        <v>1181.66666666667</v>
      </c>
    </row>
    <row r="84" spans="1:2" ht="12.75">
      <c r="A84" s="43" t="s">
        <v>206</v>
      </c>
      <c r="B84" s="2">
        <v>1180.16666666667</v>
      </c>
    </row>
    <row r="85" spans="1:2" ht="12.75">
      <c r="A85" s="43" t="s">
        <v>207</v>
      </c>
      <c r="B85" s="2">
        <v>1178.66666666667</v>
      </c>
    </row>
    <row r="86" spans="1:2" ht="12.75">
      <c r="A86" s="43" t="s">
        <v>208</v>
      </c>
      <c r="B86" s="2">
        <v>1177.16666666667</v>
      </c>
    </row>
    <row r="87" spans="1:2" ht="12.75">
      <c r="A87" s="43" t="s">
        <v>209</v>
      </c>
      <c r="B87" s="2">
        <v>1175.66666666667</v>
      </c>
    </row>
    <row r="88" spans="1:2" ht="12.75">
      <c r="A88" s="43" t="s">
        <v>210</v>
      </c>
      <c r="B88" s="2">
        <v>1174.16666666667</v>
      </c>
    </row>
    <row r="89" spans="1:2" ht="12.75">
      <c r="A89" s="43" t="s">
        <v>211</v>
      </c>
      <c r="B89" s="2">
        <v>1172.66666666667</v>
      </c>
    </row>
    <row r="90" spans="1:2" ht="12.75">
      <c r="A90" s="43" t="s">
        <v>212</v>
      </c>
      <c r="B90" s="2">
        <v>1171.16666666667</v>
      </c>
    </row>
    <row r="91" spans="1:2" ht="12.75">
      <c r="A91" s="43" t="s">
        <v>213</v>
      </c>
      <c r="B91" s="2">
        <v>1169.66666666667</v>
      </c>
    </row>
    <row r="92" spans="1:2" ht="12.75">
      <c r="A92" s="43" t="s">
        <v>214</v>
      </c>
      <c r="B92" s="2">
        <v>1168.16666666667</v>
      </c>
    </row>
    <row r="93" spans="1:2" ht="12.75">
      <c r="A93" s="43" t="s">
        <v>215</v>
      </c>
      <c r="B93" s="2">
        <v>1166.66666666667</v>
      </c>
    </row>
    <row r="94" spans="1:2" ht="12.75">
      <c r="A94" s="43" t="s">
        <v>216</v>
      </c>
      <c r="B94" s="2">
        <v>1165.16666666667</v>
      </c>
    </row>
    <row r="95" spans="1:2" ht="12.75">
      <c r="A95" s="43" t="s">
        <v>217</v>
      </c>
      <c r="B95" s="2">
        <v>1163.66666666667</v>
      </c>
    </row>
    <row r="96" spans="1:2" ht="12.75">
      <c r="A96" s="43" t="s">
        <v>218</v>
      </c>
      <c r="B96" s="2">
        <v>1162.16666666667</v>
      </c>
    </row>
    <row r="97" spans="1:2" ht="12.75">
      <c r="A97" s="43" t="s">
        <v>219</v>
      </c>
      <c r="B97" s="2">
        <v>1160.66666666667</v>
      </c>
    </row>
    <row r="98" spans="1:2" ht="12.75">
      <c r="A98" s="43" t="s">
        <v>220</v>
      </c>
      <c r="B98" s="2">
        <v>1159.16666666667</v>
      </c>
    </row>
    <row r="99" spans="1:2" ht="12.75">
      <c r="A99" s="43" t="s">
        <v>221</v>
      </c>
      <c r="B99" s="2">
        <v>1157.66666666667</v>
      </c>
    </row>
    <row r="100" spans="1:2" ht="12.75">
      <c r="A100" s="43" t="s">
        <v>222</v>
      </c>
      <c r="B100" s="2">
        <v>1156.16666666667</v>
      </c>
    </row>
    <row r="101" spans="1:2" ht="12.75">
      <c r="A101" s="43" t="s">
        <v>223</v>
      </c>
      <c r="B101" s="2">
        <v>1154.66666666667</v>
      </c>
    </row>
    <row r="102" spans="1:2" ht="12.75">
      <c r="A102" s="43" t="s">
        <v>224</v>
      </c>
      <c r="B102" s="2">
        <v>1153.16666666667</v>
      </c>
    </row>
    <row r="103" spans="1:2" ht="12.75">
      <c r="A103" s="43" t="s">
        <v>225</v>
      </c>
      <c r="B103" s="2">
        <v>1151.66666666667</v>
      </c>
    </row>
    <row r="104" spans="1:2" ht="12.75">
      <c r="A104" s="43" t="s">
        <v>226</v>
      </c>
      <c r="B104" s="2">
        <v>1150.16666666667</v>
      </c>
    </row>
    <row r="105" spans="1:2" ht="12.75">
      <c r="A105" s="43" t="s">
        <v>227</v>
      </c>
      <c r="B105" s="2">
        <v>1148.66666666667</v>
      </c>
    </row>
    <row r="106" spans="1:2" ht="12.75">
      <c r="A106" s="43" t="s">
        <v>228</v>
      </c>
      <c r="B106" s="2">
        <v>1147.16666666667</v>
      </c>
    </row>
    <row r="107" spans="1:2" ht="12.75">
      <c r="A107" s="43" t="s">
        <v>229</v>
      </c>
      <c r="B107" s="2">
        <v>1145.66666666667</v>
      </c>
    </row>
    <row r="108" spans="1:2" ht="12.75">
      <c r="A108" s="43" t="s">
        <v>230</v>
      </c>
      <c r="B108" s="2">
        <v>1144.16666666667</v>
      </c>
    </row>
    <row r="109" spans="1:2" ht="12.75">
      <c r="A109" s="43" t="s">
        <v>231</v>
      </c>
      <c r="B109" s="2">
        <v>1142.66666666667</v>
      </c>
    </row>
    <row r="110" spans="1:2" ht="12.75">
      <c r="A110" s="43" t="s">
        <v>232</v>
      </c>
      <c r="B110" s="2">
        <v>1141.16666666667</v>
      </c>
    </row>
    <row r="111" spans="1:2" ht="12.75">
      <c r="A111" s="43" t="s">
        <v>233</v>
      </c>
      <c r="B111" s="2">
        <v>1139.66666666667</v>
      </c>
    </row>
    <row r="112" spans="1:2" ht="12.75">
      <c r="A112" s="43" t="s">
        <v>234</v>
      </c>
      <c r="B112" s="2">
        <v>1138.16666666667</v>
      </c>
    </row>
    <row r="113" spans="1:2" ht="12.75">
      <c r="A113" s="43" t="s">
        <v>235</v>
      </c>
      <c r="B113" s="2">
        <v>1136.66666666667</v>
      </c>
    </row>
    <row r="114" spans="1:2" ht="12.75">
      <c r="A114" s="43" t="s">
        <v>236</v>
      </c>
      <c r="B114" s="2">
        <v>1135.16666666667</v>
      </c>
    </row>
    <row r="115" spans="1:2" ht="12.75">
      <c r="A115" s="43" t="s">
        <v>237</v>
      </c>
      <c r="B115" s="2">
        <v>1133.66666666667</v>
      </c>
    </row>
    <row r="116" spans="1:2" ht="12.75">
      <c r="A116" s="43" t="s">
        <v>238</v>
      </c>
      <c r="B116" s="2">
        <v>1132.16666666667</v>
      </c>
    </row>
    <row r="117" spans="1:2" ht="12.75">
      <c r="A117" s="43" t="s">
        <v>239</v>
      </c>
      <c r="B117" s="2">
        <v>1130.66666666667</v>
      </c>
    </row>
    <row r="118" spans="1:2" ht="12.75">
      <c r="A118" s="43" t="s">
        <v>240</v>
      </c>
      <c r="B118" s="2">
        <v>1129.16666666667</v>
      </c>
    </row>
    <row r="119" spans="1:2" ht="12.75">
      <c r="A119" s="43" t="s">
        <v>241</v>
      </c>
      <c r="B119" s="2">
        <v>1127.66666666667</v>
      </c>
    </row>
    <row r="120" spans="1:2" ht="12.75">
      <c r="A120" s="43" t="s">
        <v>242</v>
      </c>
      <c r="B120" s="2">
        <v>1126.16666666667</v>
      </c>
    </row>
    <row r="121" spans="1:2" ht="12.75">
      <c r="A121" s="43" t="s">
        <v>243</v>
      </c>
      <c r="B121" s="2">
        <v>1124.66666666667</v>
      </c>
    </row>
    <row r="122" spans="1:2" ht="12.75">
      <c r="A122" s="43" t="s">
        <v>244</v>
      </c>
      <c r="B122" s="2">
        <v>1123.16666666667</v>
      </c>
    </row>
    <row r="123" spans="1:2" ht="12.75">
      <c r="A123" s="43" t="s">
        <v>245</v>
      </c>
      <c r="B123" s="2">
        <v>1121.66666666667</v>
      </c>
    </row>
    <row r="124" spans="1:2" ht="12.75">
      <c r="A124" s="43" t="s">
        <v>246</v>
      </c>
      <c r="B124" s="2">
        <v>1120.16666666667</v>
      </c>
    </row>
    <row r="125" spans="1:2" ht="12.75">
      <c r="A125" s="43" t="s">
        <v>247</v>
      </c>
      <c r="B125" s="2">
        <v>1118.66666666667</v>
      </c>
    </row>
    <row r="126" spans="1:2" ht="12.75">
      <c r="A126" s="43" t="s">
        <v>248</v>
      </c>
      <c r="B126" s="2">
        <v>1117.16666666667</v>
      </c>
    </row>
    <row r="127" spans="1:2" ht="12.75">
      <c r="A127" s="43" t="s">
        <v>249</v>
      </c>
      <c r="B127" s="2">
        <v>1115.66666666667</v>
      </c>
    </row>
    <row r="128" spans="1:2" ht="12.75">
      <c r="A128" s="43" t="s">
        <v>250</v>
      </c>
      <c r="B128" s="2">
        <v>1114.16666666667</v>
      </c>
    </row>
    <row r="129" spans="1:2" ht="12.75">
      <c r="A129" s="43" t="s">
        <v>251</v>
      </c>
      <c r="B129" s="2">
        <v>1112.66666666667</v>
      </c>
    </row>
    <row r="130" spans="1:2" ht="12.75">
      <c r="A130" s="43" t="s">
        <v>252</v>
      </c>
      <c r="B130" s="2">
        <v>1111.16666666667</v>
      </c>
    </row>
    <row r="131" spans="1:2" ht="12.75">
      <c r="A131" s="43" t="s">
        <v>253</v>
      </c>
      <c r="B131" s="2">
        <v>1109.66666666667</v>
      </c>
    </row>
    <row r="132" spans="1:2" ht="12.75">
      <c r="A132" s="43" t="s">
        <v>254</v>
      </c>
      <c r="B132" s="2">
        <v>1108.16666666667</v>
      </c>
    </row>
    <row r="133" spans="1:2" ht="12.75">
      <c r="A133" s="43" t="s">
        <v>255</v>
      </c>
      <c r="B133" s="2">
        <v>1106.66666666667</v>
      </c>
    </row>
    <row r="134" spans="1:2" ht="12.75">
      <c r="A134" s="43" t="s">
        <v>256</v>
      </c>
      <c r="B134" s="2">
        <v>1105.16666666667</v>
      </c>
    </row>
    <row r="135" spans="1:2" ht="12.75">
      <c r="A135" s="43" t="s">
        <v>257</v>
      </c>
      <c r="B135" s="2">
        <v>1103.66666666667</v>
      </c>
    </row>
    <row r="136" spans="1:2" ht="12.75">
      <c r="A136" s="43" t="s">
        <v>258</v>
      </c>
      <c r="B136" s="2">
        <v>1102.16666666667</v>
      </c>
    </row>
    <row r="137" spans="1:2" ht="12.75">
      <c r="A137" s="43" t="s">
        <v>259</v>
      </c>
      <c r="B137" s="2">
        <v>1100.66666666667</v>
      </c>
    </row>
    <row r="138" spans="1:2" ht="12.75">
      <c r="A138" s="43" t="s">
        <v>260</v>
      </c>
      <c r="B138" s="2">
        <v>1099.16666666667</v>
      </c>
    </row>
    <row r="139" spans="1:2" ht="12.75">
      <c r="A139" s="43" t="s">
        <v>261</v>
      </c>
      <c r="B139" s="2">
        <v>1097.66666666667</v>
      </c>
    </row>
    <row r="140" spans="1:2" ht="12.75">
      <c r="A140" s="43" t="s">
        <v>262</v>
      </c>
      <c r="B140" s="2">
        <v>1096.16666666667</v>
      </c>
    </row>
    <row r="141" spans="1:2" ht="12.75">
      <c r="A141" s="43" t="s">
        <v>263</v>
      </c>
      <c r="B141" s="2">
        <v>1094.66666666667</v>
      </c>
    </row>
    <row r="142" spans="1:2" ht="12.75">
      <c r="A142" s="43" t="s">
        <v>264</v>
      </c>
      <c r="B142" s="2">
        <v>1093.16666666667</v>
      </c>
    </row>
    <row r="143" spans="1:2" ht="12.75">
      <c r="A143" s="43" t="s">
        <v>265</v>
      </c>
      <c r="B143" s="2">
        <v>1091.66666666667</v>
      </c>
    </row>
    <row r="144" spans="1:2" ht="12.75">
      <c r="A144" s="43" t="s">
        <v>266</v>
      </c>
      <c r="B144" s="2">
        <v>1090.16666666667</v>
      </c>
    </row>
    <row r="145" spans="1:2" ht="12.75">
      <c r="A145" s="43" t="s">
        <v>267</v>
      </c>
      <c r="B145" s="2">
        <v>1088.66666666667</v>
      </c>
    </row>
    <row r="146" spans="1:2" ht="12.75">
      <c r="A146" s="43" t="s">
        <v>268</v>
      </c>
      <c r="B146" s="2">
        <v>1087.16666666667</v>
      </c>
    </row>
    <row r="147" spans="1:2" ht="12.75">
      <c r="A147" s="43" t="s">
        <v>269</v>
      </c>
      <c r="B147" s="2">
        <v>1085.66666666667</v>
      </c>
    </row>
    <row r="148" spans="1:2" ht="12.75">
      <c r="A148" s="43" t="s">
        <v>270</v>
      </c>
      <c r="B148" s="2">
        <v>1084.16666666667</v>
      </c>
    </row>
    <row r="149" spans="1:2" ht="12.75">
      <c r="A149" s="43" t="s">
        <v>271</v>
      </c>
      <c r="B149" s="2">
        <v>1082.66666666667</v>
      </c>
    </row>
    <row r="150" spans="1:2" ht="12.75">
      <c r="A150" s="43" t="s">
        <v>272</v>
      </c>
      <c r="B150" s="2">
        <v>1081.16666666667</v>
      </c>
    </row>
    <row r="151" spans="1:2" ht="12.75">
      <c r="A151" s="43" t="s">
        <v>273</v>
      </c>
      <c r="B151" s="2">
        <v>1079.66666666667</v>
      </c>
    </row>
    <row r="152" spans="1:2" ht="12.75">
      <c r="A152" s="43" t="s">
        <v>274</v>
      </c>
      <c r="B152" s="2">
        <v>1078.16666666667</v>
      </c>
    </row>
    <row r="153" spans="1:2" ht="12.75">
      <c r="A153" s="43" t="s">
        <v>275</v>
      </c>
      <c r="B153" s="2">
        <v>1076.66666666667</v>
      </c>
    </row>
    <row r="154" spans="1:2" ht="12.75">
      <c r="A154" s="43" t="s">
        <v>276</v>
      </c>
      <c r="B154" s="2">
        <v>1075.16666666667</v>
      </c>
    </row>
    <row r="155" spans="1:2" ht="12.75">
      <c r="A155" s="43" t="s">
        <v>277</v>
      </c>
      <c r="B155" s="2">
        <v>1073.66666666667</v>
      </c>
    </row>
    <row r="156" spans="1:2" ht="12.75">
      <c r="A156" s="43" t="s">
        <v>278</v>
      </c>
      <c r="B156" s="2">
        <v>1072.16666666667</v>
      </c>
    </row>
    <row r="157" spans="1:2" ht="12.75">
      <c r="A157" s="43" t="s">
        <v>279</v>
      </c>
      <c r="B157" s="2">
        <v>1070.66666666667</v>
      </c>
    </row>
    <row r="158" spans="1:2" ht="12.75">
      <c r="A158" s="43" t="s">
        <v>280</v>
      </c>
      <c r="B158" s="2">
        <v>1069.16666666667</v>
      </c>
    </row>
    <row r="159" spans="1:2" ht="12.75">
      <c r="A159" s="43" t="s">
        <v>281</v>
      </c>
      <c r="B159" s="2">
        <v>1067.66666666667</v>
      </c>
    </row>
    <row r="160" spans="1:2" ht="12.75">
      <c r="A160" s="43" t="s">
        <v>282</v>
      </c>
      <c r="B160" s="2">
        <v>1066.16666666667</v>
      </c>
    </row>
    <row r="161" spans="1:2" ht="12.75">
      <c r="A161" s="43" t="s">
        <v>283</v>
      </c>
      <c r="B161" s="2">
        <v>1064.66666666667</v>
      </c>
    </row>
    <row r="162" spans="1:2" ht="12.75">
      <c r="A162" s="43" t="s">
        <v>284</v>
      </c>
      <c r="B162" s="2">
        <v>1063.16666666667</v>
      </c>
    </row>
    <row r="163" spans="1:2" ht="12.75">
      <c r="A163" s="43" t="s">
        <v>285</v>
      </c>
      <c r="B163" s="2">
        <v>1061.66666666667</v>
      </c>
    </row>
    <row r="164" spans="1:2" ht="12.75">
      <c r="A164" s="43" t="s">
        <v>286</v>
      </c>
      <c r="B164" s="2">
        <v>1060.16666666667</v>
      </c>
    </row>
    <row r="165" spans="1:2" ht="12.75">
      <c r="A165" s="43" t="s">
        <v>287</v>
      </c>
      <c r="B165" s="2">
        <v>1058.66666666667</v>
      </c>
    </row>
    <row r="166" spans="1:2" ht="12.75">
      <c r="A166" s="43" t="s">
        <v>288</v>
      </c>
      <c r="B166" s="2">
        <v>1057.16666666667</v>
      </c>
    </row>
    <row r="167" spans="1:2" ht="12.75">
      <c r="A167" s="43" t="s">
        <v>289</v>
      </c>
      <c r="B167" s="2">
        <v>1055.66666666667</v>
      </c>
    </row>
    <row r="168" spans="1:2" ht="12.75">
      <c r="A168" s="43" t="s">
        <v>290</v>
      </c>
      <c r="B168" s="2">
        <v>1054.16666666667</v>
      </c>
    </row>
    <row r="169" spans="1:2" ht="12.75">
      <c r="A169" s="43" t="s">
        <v>291</v>
      </c>
      <c r="B169" s="2">
        <v>1052.66666666667</v>
      </c>
    </row>
    <row r="170" spans="1:2" ht="12.75">
      <c r="A170" s="43" t="s">
        <v>292</v>
      </c>
      <c r="B170" s="2">
        <v>1051.16666666667</v>
      </c>
    </row>
    <row r="171" spans="1:2" ht="12.75">
      <c r="A171" s="43" t="s">
        <v>293</v>
      </c>
      <c r="B171" s="2">
        <v>1049.66666666667</v>
      </c>
    </row>
    <row r="172" spans="1:2" ht="12.75">
      <c r="A172" s="43" t="s">
        <v>294</v>
      </c>
      <c r="B172" s="2">
        <v>1048.16666666667</v>
      </c>
    </row>
    <row r="173" spans="1:2" ht="12.75">
      <c r="A173" s="43" t="s">
        <v>295</v>
      </c>
      <c r="B173" s="2">
        <v>1046.66666666667</v>
      </c>
    </row>
    <row r="174" spans="1:2" ht="12.75">
      <c r="A174" s="43" t="s">
        <v>296</v>
      </c>
      <c r="B174" s="2">
        <v>1045.16666666667</v>
      </c>
    </row>
    <row r="175" spans="1:2" ht="12.75">
      <c r="A175" s="43" t="s">
        <v>297</v>
      </c>
      <c r="B175" s="2">
        <v>1043.66666666667</v>
      </c>
    </row>
    <row r="176" spans="1:2" ht="12.75">
      <c r="A176" s="43" t="s">
        <v>298</v>
      </c>
      <c r="B176" s="2">
        <v>1042.16666666667</v>
      </c>
    </row>
    <row r="177" spans="1:2" ht="12.75">
      <c r="A177" s="43" t="s">
        <v>299</v>
      </c>
      <c r="B177" s="2">
        <v>1040.66666666667</v>
      </c>
    </row>
    <row r="178" spans="1:2" ht="12.75">
      <c r="A178" s="43" t="s">
        <v>300</v>
      </c>
      <c r="B178" s="2">
        <v>1039.16666666667</v>
      </c>
    </row>
    <row r="179" spans="1:2" ht="12.75">
      <c r="A179" s="43" t="s">
        <v>301</v>
      </c>
      <c r="B179" s="2">
        <v>1037.66666666667</v>
      </c>
    </row>
    <row r="180" spans="1:2" ht="12.75">
      <c r="A180" s="43" t="s">
        <v>302</v>
      </c>
      <c r="B180" s="2">
        <v>1036.16666666667</v>
      </c>
    </row>
    <row r="181" spans="1:2" ht="12.75">
      <c r="A181" s="43" t="s">
        <v>303</v>
      </c>
      <c r="B181" s="2">
        <v>1034.66666666667</v>
      </c>
    </row>
    <row r="182" spans="1:2" ht="12.75">
      <c r="A182" s="43" t="s">
        <v>304</v>
      </c>
      <c r="B182" s="2">
        <v>1033.16666666667</v>
      </c>
    </row>
    <row r="183" spans="1:2" ht="12.75">
      <c r="A183" s="43" t="s">
        <v>305</v>
      </c>
      <c r="B183" s="2">
        <v>1031.66666666667</v>
      </c>
    </row>
    <row r="184" spans="1:2" ht="12.75">
      <c r="A184" s="43" t="s">
        <v>306</v>
      </c>
      <c r="B184" s="2">
        <v>1030.16666666667</v>
      </c>
    </row>
    <row r="185" spans="1:2" ht="12.75">
      <c r="A185" s="43" t="s">
        <v>307</v>
      </c>
      <c r="B185" s="2">
        <v>1028.66666666667</v>
      </c>
    </row>
    <row r="186" spans="1:2" ht="12.75">
      <c r="A186" s="43" t="s">
        <v>308</v>
      </c>
      <c r="B186" s="2">
        <v>1027.16666666667</v>
      </c>
    </row>
    <row r="187" spans="1:2" ht="12.75">
      <c r="A187" s="43" t="s">
        <v>309</v>
      </c>
      <c r="B187" s="2">
        <v>1025.66666666667</v>
      </c>
    </row>
    <row r="188" spans="1:2" ht="12.75">
      <c r="A188" s="43" t="s">
        <v>310</v>
      </c>
      <c r="B188" s="2">
        <v>1024.16666666667</v>
      </c>
    </row>
    <row r="189" spans="1:2" ht="12.75">
      <c r="A189" s="43" t="s">
        <v>311</v>
      </c>
      <c r="B189" s="2">
        <v>1022.66666666667</v>
      </c>
    </row>
    <row r="190" spans="1:2" ht="12.75">
      <c r="A190" s="43" t="s">
        <v>312</v>
      </c>
      <c r="B190" s="2">
        <v>1021.16666666667</v>
      </c>
    </row>
    <row r="191" spans="1:2" ht="12.75">
      <c r="A191" s="43" t="s">
        <v>313</v>
      </c>
      <c r="B191" s="2">
        <v>1019.66666666667</v>
      </c>
    </row>
    <row r="192" spans="1:2" ht="12.75">
      <c r="A192" s="43" t="s">
        <v>314</v>
      </c>
      <c r="B192" s="2">
        <v>1018.16666666667</v>
      </c>
    </row>
    <row r="193" spans="1:2" ht="12.75">
      <c r="A193" s="43" t="s">
        <v>315</v>
      </c>
      <c r="B193" s="2">
        <v>1016.66666666667</v>
      </c>
    </row>
    <row r="194" spans="1:2" ht="12.75">
      <c r="A194" s="43" t="s">
        <v>316</v>
      </c>
      <c r="B194" s="2">
        <v>1015.16666666667</v>
      </c>
    </row>
    <row r="195" spans="1:2" ht="12.75">
      <c r="A195" s="43" t="s">
        <v>317</v>
      </c>
      <c r="B195" s="2">
        <v>1013.66666666667</v>
      </c>
    </row>
    <row r="196" spans="1:2" ht="12.75">
      <c r="A196" s="43" t="s">
        <v>318</v>
      </c>
      <c r="B196" s="2">
        <v>1012.16666666667</v>
      </c>
    </row>
    <row r="197" spans="1:2" ht="12.75">
      <c r="A197" s="43" t="s">
        <v>319</v>
      </c>
      <c r="B197" s="2">
        <v>1010.66666666667</v>
      </c>
    </row>
    <row r="198" spans="1:2" ht="12.75">
      <c r="A198" s="43" t="s">
        <v>320</v>
      </c>
      <c r="B198" s="2">
        <v>1009.16666666667</v>
      </c>
    </row>
    <row r="199" spans="1:2" ht="12.75">
      <c r="A199" s="43" t="s">
        <v>321</v>
      </c>
      <c r="B199" s="2">
        <v>1007.66666666667</v>
      </c>
    </row>
    <row r="200" spans="1:2" ht="12.75">
      <c r="A200" s="43" t="s">
        <v>322</v>
      </c>
      <c r="B200" s="2">
        <v>1006.16666666667</v>
      </c>
    </row>
    <row r="201" spans="1:2" ht="12.75">
      <c r="A201" s="43" t="s">
        <v>323</v>
      </c>
      <c r="B201" s="2">
        <v>1004.66666666667</v>
      </c>
    </row>
    <row r="202" spans="1:2" ht="12.75">
      <c r="A202" s="43" t="s">
        <v>324</v>
      </c>
      <c r="B202" s="2">
        <v>1003.16666666667</v>
      </c>
    </row>
    <row r="203" spans="1:2" ht="12.75">
      <c r="A203" s="43" t="s">
        <v>325</v>
      </c>
      <c r="B203" s="2">
        <v>1001.66666666667</v>
      </c>
    </row>
    <row r="204" spans="1:2" ht="12.75">
      <c r="A204" s="43" t="s">
        <v>326</v>
      </c>
      <c r="B204" s="2">
        <v>1000.16666666667</v>
      </c>
    </row>
    <row r="205" spans="1:2" ht="12.75">
      <c r="A205" s="43" t="s">
        <v>327</v>
      </c>
      <c r="B205" s="2">
        <v>998.666666666667</v>
      </c>
    </row>
    <row r="206" spans="1:2" ht="12.75">
      <c r="A206" s="43" t="s">
        <v>328</v>
      </c>
      <c r="B206" s="2">
        <v>997.166666666667</v>
      </c>
    </row>
    <row r="207" spans="1:2" ht="12.75">
      <c r="A207" s="43" t="s">
        <v>329</v>
      </c>
      <c r="B207" s="2">
        <v>995.666666666667</v>
      </c>
    </row>
    <row r="208" spans="1:2" ht="12.75">
      <c r="A208" s="43" t="s">
        <v>330</v>
      </c>
      <c r="B208" s="2">
        <v>994.166666666667</v>
      </c>
    </row>
    <row r="209" spans="1:2" ht="12.75">
      <c r="A209" s="43" t="s">
        <v>331</v>
      </c>
      <c r="B209" s="2">
        <v>992.666666666667</v>
      </c>
    </row>
    <row r="210" spans="1:2" ht="12.75">
      <c r="A210" s="43" t="s">
        <v>332</v>
      </c>
      <c r="B210" s="2">
        <v>991.166666666667</v>
      </c>
    </row>
    <row r="211" spans="1:2" ht="12.75">
      <c r="A211" s="43" t="s">
        <v>333</v>
      </c>
      <c r="B211" s="2">
        <v>989.666666666667</v>
      </c>
    </row>
    <row r="212" spans="1:2" ht="12.75">
      <c r="A212" s="43" t="s">
        <v>334</v>
      </c>
      <c r="B212" s="2">
        <v>988.166666666667</v>
      </c>
    </row>
    <row r="213" spans="1:2" ht="12.75">
      <c r="A213" s="43" t="s">
        <v>335</v>
      </c>
      <c r="B213" s="2">
        <v>986.666666666667</v>
      </c>
    </row>
    <row r="214" spans="1:2" ht="12.75">
      <c r="A214" s="43" t="s">
        <v>336</v>
      </c>
      <c r="B214" s="2">
        <v>985.166666666667</v>
      </c>
    </row>
    <row r="215" spans="1:2" ht="12.75">
      <c r="A215" s="43" t="s">
        <v>337</v>
      </c>
      <c r="B215" s="2">
        <v>983.666666666667</v>
      </c>
    </row>
    <row r="216" spans="1:2" ht="12.75">
      <c r="A216" s="43" t="s">
        <v>338</v>
      </c>
      <c r="B216" s="2">
        <v>982.166666666667</v>
      </c>
    </row>
    <row r="217" spans="1:2" ht="12.75">
      <c r="A217" s="43" t="s">
        <v>339</v>
      </c>
      <c r="B217" s="2">
        <v>980.666666666667</v>
      </c>
    </row>
    <row r="218" spans="1:2" ht="12.75">
      <c r="A218" s="43" t="s">
        <v>340</v>
      </c>
      <c r="B218" s="2">
        <v>979.166666666667</v>
      </c>
    </row>
    <row r="219" spans="1:2" ht="12.75">
      <c r="A219" s="43" t="s">
        <v>341</v>
      </c>
      <c r="B219" s="2">
        <v>977.666666666667</v>
      </c>
    </row>
    <row r="220" spans="1:2" ht="12.75">
      <c r="A220" s="43" t="s">
        <v>342</v>
      </c>
      <c r="B220" s="2">
        <v>976.166666666667</v>
      </c>
    </row>
    <row r="221" spans="1:2" ht="12.75">
      <c r="A221" s="43" t="s">
        <v>343</v>
      </c>
      <c r="B221" s="2">
        <v>974.666666666667</v>
      </c>
    </row>
    <row r="222" spans="1:2" ht="12.75">
      <c r="A222" s="43" t="s">
        <v>344</v>
      </c>
      <c r="B222" s="2">
        <v>973.166666666667</v>
      </c>
    </row>
    <row r="223" spans="1:2" ht="12.75">
      <c r="A223" s="43" t="s">
        <v>345</v>
      </c>
      <c r="B223" s="2">
        <v>971.666666666667</v>
      </c>
    </row>
    <row r="224" spans="1:2" ht="12.75">
      <c r="A224" s="43" t="s">
        <v>346</v>
      </c>
      <c r="B224" s="2">
        <v>970.166666666667</v>
      </c>
    </row>
    <row r="225" spans="1:2" ht="12.75">
      <c r="A225" s="43" t="s">
        <v>347</v>
      </c>
      <c r="B225" s="2">
        <v>968.666666666667</v>
      </c>
    </row>
    <row r="226" spans="1:2" ht="12.75">
      <c r="A226" s="43" t="s">
        <v>348</v>
      </c>
      <c r="B226" s="2">
        <v>967.166666666667</v>
      </c>
    </row>
    <row r="227" spans="1:2" ht="12.75">
      <c r="A227" s="43" t="s">
        <v>349</v>
      </c>
      <c r="B227" s="2">
        <v>965.666666666667</v>
      </c>
    </row>
    <row r="228" spans="1:2" ht="12.75">
      <c r="A228" s="43" t="s">
        <v>350</v>
      </c>
      <c r="B228" s="2">
        <v>964.166666666667</v>
      </c>
    </row>
    <row r="229" spans="1:2" ht="12.75">
      <c r="A229" s="43" t="s">
        <v>351</v>
      </c>
      <c r="B229" s="2">
        <v>962.666666666667</v>
      </c>
    </row>
    <row r="230" spans="1:2" ht="12.75">
      <c r="A230" s="43" t="s">
        <v>352</v>
      </c>
      <c r="B230" s="2">
        <v>961.166666666667</v>
      </c>
    </row>
    <row r="231" spans="1:2" ht="12.75">
      <c r="A231" s="43" t="s">
        <v>353</v>
      </c>
      <c r="B231" s="2">
        <v>959.666666666667</v>
      </c>
    </row>
    <row r="232" spans="1:2" ht="12.75">
      <c r="A232" s="43" t="s">
        <v>354</v>
      </c>
      <c r="B232" s="2">
        <v>958.166666666667</v>
      </c>
    </row>
    <row r="233" spans="1:2" ht="12.75">
      <c r="A233" s="43" t="s">
        <v>355</v>
      </c>
      <c r="B233" s="2">
        <v>956.666666666667</v>
      </c>
    </row>
    <row r="234" spans="1:2" ht="12.75">
      <c r="A234" s="43" t="s">
        <v>356</v>
      </c>
      <c r="B234" s="2">
        <v>955.166666666667</v>
      </c>
    </row>
    <row r="235" spans="1:2" ht="12.75">
      <c r="A235" s="43" t="s">
        <v>357</v>
      </c>
      <c r="B235" s="2">
        <v>953.666666666667</v>
      </c>
    </row>
    <row r="236" spans="1:2" ht="12.75">
      <c r="A236" s="43" t="s">
        <v>358</v>
      </c>
      <c r="B236" s="2">
        <v>952.166666666667</v>
      </c>
    </row>
    <row r="237" spans="1:2" ht="12.75">
      <c r="A237" s="43" t="s">
        <v>359</v>
      </c>
      <c r="B237" s="2">
        <v>950.666666666667</v>
      </c>
    </row>
    <row r="238" spans="1:2" ht="12.75">
      <c r="A238" s="43" t="s">
        <v>360</v>
      </c>
      <c r="B238" s="2">
        <v>949.166666666667</v>
      </c>
    </row>
    <row r="239" spans="1:2" ht="12.75">
      <c r="A239" s="43" t="s">
        <v>361</v>
      </c>
      <c r="B239" s="2">
        <v>947.666666666667</v>
      </c>
    </row>
    <row r="240" spans="1:2" ht="12.75">
      <c r="A240" s="43" t="s">
        <v>362</v>
      </c>
      <c r="B240" s="2">
        <v>946.166666666667</v>
      </c>
    </row>
    <row r="241" spans="1:2" ht="12.75">
      <c r="A241" s="43" t="s">
        <v>363</v>
      </c>
      <c r="B241" s="2">
        <v>944.666666666667</v>
      </c>
    </row>
    <row r="242" spans="1:2" ht="12.75">
      <c r="A242" s="43" t="s">
        <v>364</v>
      </c>
      <c r="B242" s="2">
        <v>943.166666666667</v>
      </c>
    </row>
    <row r="243" spans="1:2" ht="12.75">
      <c r="A243" s="43" t="s">
        <v>365</v>
      </c>
      <c r="B243" s="2">
        <v>941.666666666667</v>
      </c>
    </row>
    <row r="244" spans="1:2" ht="12.75">
      <c r="A244" s="43" t="s">
        <v>366</v>
      </c>
      <c r="B244" s="2">
        <v>940.166666666667</v>
      </c>
    </row>
    <row r="245" spans="1:2" ht="12.75">
      <c r="A245" s="43" t="s">
        <v>367</v>
      </c>
      <c r="B245" s="2">
        <v>938.666666666667</v>
      </c>
    </row>
    <row r="246" spans="1:2" ht="12.75">
      <c r="A246" s="43" t="s">
        <v>368</v>
      </c>
      <c r="B246" s="2">
        <v>937.166666666667</v>
      </c>
    </row>
    <row r="247" spans="1:2" ht="12.75">
      <c r="A247" s="43" t="s">
        <v>369</v>
      </c>
      <c r="B247" s="2">
        <v>935.666666666667</v>
      </c>
    </row>
    <row r="248" spans="1:2" ht="12.75">
      <c r="A248" s="43" t="s">
        <v>370</v>
      </c>
      <c r="B248" s="2">
        <v>934.166666666667</v>
      </c>
    </row>
    <row r="249" spans="1:2" ht="12.75">
      <c r="A249" s="43" t="s">
        <v>371</v>
      </c>
      <c r="B249" s="2">
        <v>932.666666666667</v>
      </c>
    </row>
    <row r="250" spans="1:2" ht="12.75">
      <c r="A250" s="43" t="s">
        <v>372</v>
      </c>
      <c r="B250" s="2">
        <v>931.166666666667</v>
      </c>
    </row>
    <row r="251" spans="1:2" ht="12.75">
      <c r="A251" s="43" t="s">
        <v>373</v>
      </c>
      <c r="B251" s="2">
        <v>929.666666666667</v>
      </c>
    </row>
    <row r="252" spans="1:2" ht="12.75">
      <c r="A252" s="43" t="s">
        <v>374</v>
      </c>
      <c r="B252" s="2">
        <v>928.166666666667</v>
      </c>
    </row>
    <row r="253" spans="1:2" ht="12.75">
      <c r="A253" s="43" t="s">
        <v>375</v>
      </c>
      <c r="B253" s="2">
        <v>926.666666666667</v>
      </c>
    </row>
    <row r="254" spans="1:2" ht="12.75">
      <c r="A254" s="43" t="s">
        <v>376</v>
      </c>
      <c r="B254" s="2">
        <v>925.166666666667</v>
      </c>
    </row>
    <row r="255" spans="1:2" ht="12.75">
      <c r="A255" s="43" t="s">
        <v>377</v>
      </c>
      <c r="B255" s="2">
        <v>923.666666666667</v>
      </c>
    </row>
    <row r="256" spans="1:2" ht="12.75">
      <c r="A256" s="43" t="s">
        <v>378</v>
      </c>
      <c r="B256" s="2">
        <v>922.166666666667</v>
      </c>
    </row>
    <row r="257" spans="1:2" ht="12.75">
      <c r="A257" s="43" t="s">
        <v>379</v>
      </c>
      <c r="B257" s="2">
        <v>920.666666666667</v>
      </c>
    </row>
    <row r="258" spans="1:2" ht="12.75">
      <c r="A258" s="43" t="s">
        <v>380</v>
      </c>
      <c r="B258" s="2">
        <v>919.166666666667</v>
      </c>
    </row>
    <row r="259" spans="1:2" ht="12.75">
      <c r="A259" s="43" t="s">
        <v>381</v>
      </c>
      <c r="B259" s="2">
        <v>917.666666666667</v>
      </c>
    </row>
    <row r="260" spans="1:2" ht="12.75">
      <c r="A260" s="43" t="s">
        <v>382</v>
      </c>
      <c r="B260" s="2">
        <v>916.166666666667</v>
      </c>
    </row>
    <row r="261" spans="1:2" ht="12.75">
      <c r="A261" s="43" t="s">
        <v>383</v>
      </c>
      <c r="B261" s="2">
        <v>914.666666666667</v>
      </c>
    </row>
    <row r="262" spans="1:2" ht="12.75">
      <c r="A262" s="43" t="s">
        <v>384</v>
      </c>
      <c r="B262" s="2">
        <v>913.166666666667</v>
      </c>
    </row>
    <row r="263" spans="1:2" ht="12.75">
      <c r="A263" s="43" t="s">
        <v>385</v>
      </c>
      <c r="B263" s="2">
        <v>911.666666666667</v>
      </c>
    </row>
    <row r="264" spans="1:2" ht="12.75">
      <c r="A264" s="43" t="s">
        <v>386</v>
      </c>
      <c r="B264" s="2">
        <v>910.166666666667</v>
      </c>
    </row>
    <row r="265" spans="1:2" ht="12.75">
      <c r="A265" s="43" t="s">
        <v>387</v>
      </c>
      <c r="B265" s="2">
        <v>908.666666666667</v>
      </c>
    </row>
    <row r="266" spans="1:2" ht="12.75">
      <c r="A266" s="43" t="s">
        <v>388</v>
      </c>
      <c r="B266" s="2">
        <v>907.166666666667</v>
      </c>
    </row>
    <row r="267" spans="1:2" ht="12.75">
      <c r="A267" s="43" t="s">
        <v>389</v>
      </c>
      <c r="B267" s="2">
        <v>905.666666666667</v>
      </c>
    </row>
    <row r="268" spans="1:2" ht="12.75">
      <c r="A268" s="43" t="s">
        <v>390</v>
      </c>
      <c r="B268" s="2">
        <v>904.166666666667</v>
      </c>
    </row>
    <row r="269" spans="1:2" ht="12.75">
      <c r="A269" s="43" t="s">
        <v>391</v>
      </c>
      <c r="B269" s="2">
        <v>902.666666666667</v>
      </c>
    </row>
    <row r="270" spans="1:2" ht="12.75">
      <c r="A270" s="43" t="s">
        <v>392</v>
      </c>
      <c r="B270" s="2">
        <v>901.166666666667</v>
      </c>
    </row>
    <row r="271" spans="1:2" ht="12.75">
      <c r="A271" s="43" t="s">
        <v>393</v>
      </c>
      <c r="B271" s="2">
        <v>899.666666666667</v>
      </c>
    </row>
    <row r="272" spans="1:2" ht="12.75">
      <c r="A272" s="43" t="s">
        <v>394</v>
      </c>
      <c r="B272" s="2">
        <v>898.166666666667</v>
      </c>
    </row>
    <row r="273" spans="1:2" ht="12.75">
      <c r="A273" s="43" t="s">
        <v>395</v>
      </c>
      <c r="B273" s="2">
        <v>896.666666666667</v>
      </c>
    </row>
    <row r="274" spans="1:2" ht="12.75">
      <c r="A274" s="43" t="s">
        <v>396</v>
      </c>
      <c r="B274" s="2">
        <v>895.166666666667</v>
      </c>
    </row>
    <row r="275" spans="1:2" ht="12.75">
      <c r="A275" s="43" t="s">
        <v>397</v>
      </c>
      <c r="B275" s="2">
        <v>893.666666666667</v>
      </c>
    </row>
    <row r="276" spans="1:2" ht="12.75">
      <c r="A276" s="43" t="s">
        <v>398</v>
      </c>
      <c r="B276" s="2">
        <v>892.166666666667</v>
      </c>
    </row>
    <row r="277" spans="1:2" ht="12.75">
      <c r="A277" s="43" t="s">
        <v>399</v>
      </c>
      <c r="B277" s="2">
        <v>890.666666666667</v>
      </c>
    </row>
    <row r="278" spans="1:2" ht="12.75">
      <c r="A278" s="43" t="s">
        <v>400</v>
      </c>
      <c r="B278" s="2">
        <v>889.166666666667</v>
      </c>
    </row>
    <row r="279" spans="1:2" ht="12.75">
      <c r="A279" s="43" t="s">
        <v>401</v>
      </c>
      <c r="B279" s="2">
        <v>887.666666666667</v>
      </c>
    </row>
    <row r="280" spans="1:2" ht="12.75">
      <c r="A280" s="43" t="s">
        <v>402</v>
      </c>
      <c r="B280" s="2">
        <v>886.166666666667</v>
      </c>
    </row>
    <row r="281" spans="1:2" ht="12.75">
      <c r="A281" s="43" t="s">
        <v>403</v>
      </c>
      <c r="B281" s="2">
        <v>884.666666666667</v>
      </c>
    </row>
    <row r="282" spans="1:2" ht="12.75">
      <c r="A282" s="43" t="s">
        <v>404</v>
      </c>
      <c r="B282" s="2">
        <v>883.166666666667</v>
      </c>
    </row>
    <row r="283" spans="1:2" ht="12.75">
      <c r="A283" s="43" t="s">
        <v>405</v>
      </c>
      <c r="B283" s="2">
        <v>881.666666666667</v>
      </c>
    </row>
    <row r="284" spans="1:2" ht="12.75">
      <c r="A284" s="43" t="s">
        <v>406</v>
      </c>
      <c r="B284" s="2">
        <v>880.166666666667</v>
      </c>
    </row>
    <row r="285" spans="1:2" ht="12.75">
      <c r="A285" s="43" t="s">
        <v>407</v>
      </c>
      <c r="B285" s="2">
        <v>878.666666666667</v>
      </c>
    </row>
    <row r="286" spans="1:2" ht="12.75">
      <c r="A286" s="43" t="s">
        <v>408</v>
      </c>
      <c r="B286" s="2">
        <v>877.166666666667</v>
      </c>
    </row>
    <row r="287" spans="1:2" ht="12.75">
      <c r="A287" s="43" t="s">
        <v>409</v>
      </c>
      <c r="B287" s="2">
        <v>875.666666666667</v>
      </c>
    </row>
    <row r="288" spans="1:2" ht="12.75">
      <c r="A288" s="43" t="s">
        <v>410</v>
      </c>
      <c r="B288" s="2">
        <v>874.166666666667</v>
      </c>
    </row>
    <row r="289" spans="1:2" ht="12.75">
      <c r="A289" s="43" t="s">
        <v>411</v>
      </c>
      <c r="B289" s="2">
        <v>872.666666666667</v>
      </c>
    </row>
    <row r="290" spans="1:2" ht="12.75">
      <c r="A290" s="43" t="s">
        <v>412</v>
      </c>
      <c r="B290" s="2">
        <v>871.166666666667</v>
      </c>
    </row>
    <row r="291" spans="1:2" ht="12.75">
      <c r="A291" s="43" t="s">
        <v>413</v>
      </c>
      <c r="B291" s="2">
        <v>869.666666666667</v>
      </c>
    </row>
    <row r="292" spans="1:2" ht="12.75">
      <c r="A292" s="43" t="s">
        <v>414</v>
      </c>
      <c r="B292" s="2">
        <v>868.166666666667</v>
      </c>
    </row>
    <row r="293" spans="1:2" ht="12.75">
      <c r="A293" s="43" t="s">
        <v>415</v>
      </c>
      <c r="B293" s="2">
        <v>866.666666666667</v>
      </c>
    </row>
    <row r="294" spans="1:2" ht="12.75">
      <c r="A294" s="43" t="s">
        <v>416</v>
      </c>
      <c r="B294" s="2">
        <v>865.166666666667</v>
      </c>
    </row>
    <row r="295" spans="1:2" ht="12.75">
      <c r="A295" s="43" t="s">
        <v>417</v>
      </c>
      <c r="B295" s="2">
        <v>863.666666666667</v>
      </c>
    </row>
    <row r="296" spans="1:2" ht="12.75">
      <c r="A296" s="43" t="s">
        <v>418</v>
      </c>
      <c r="B296" s="2">
        <v>862.166666666667</v>
      </c>
    </row>
    <row r="297" spans="1:2" ht="12.75">
      <c r="A297" s="43" t="s">
        <v>419</v>
      </c>
      <c r="B297" s="2">
        <v>860.666666666667</v>
      </c>
    </row>
    <row r="298" spans="1:2" ht="12.75">
      <c r="A298" s="43" t="s">
        <v>420</v>
      </c>
      <c r="B298" s="2">
        <v>859.166666666667</v>
      </c>
    </row>
    <row r="299" spans="1:2" ht="12.75">
      <c r="A299" s="43" t="s">
        <v>421</v>
      </c>
      <c r="B299" s="2">
        <v>857.666666666667</v>
      </c>
    </row>
    <row r="300" spans="1:2" ht="12.75">
      <c r="A300" s="43" t="s">
        <v>422</v>
      </c>
      <c r="B300" s="2">
        <v>856.166666666667</v>
      </c>
    </row>
    <row r="301" spans="1:2" ht="12.75">
      <c r="A301" s="43" t="s">
        <v>423</v>
      </c>
      <c r="B301" s="2">
        <v>854.666666666667</v>
      </c>
    </row>
    <row r="302" spans="1:2" ht="12.75">
      <c r="A302" s="43" t="s">
        <v>424</v>
      </c>
      <c r="B302" s="2">
        <v>853.166666666667</v>
      </c>
    </row>
    <row r="303" spans="1:2" ht="12.75">
      <c r="A303" s="43" t="s">
        <v>425</v>
      </c>
      <c r="B303" s="2">
        <v>851.666666666667</v>
      </c>
    </row>
    <row r="304" spans="1:2" ht="12.75">
      <c r="A304" s="43" t="s">
        <v>426</v>
      </c>
      <c r="B304" s="2">
        <v>850.166666666667</v>
      </c>
    </row>
    <row r="305" spans="1:2" ht="12.75">
      <c r="A305" s="43" t="s">
        <v>427</v>
      </c>
      <c r="B305" s="2">
        <v>848.666666666667</v>
      </c>
    </row>
    <row r="306" spans="1:2" ht="12.75">
      <c r="A306" s="43" t="s">
        <v>428</v>
      </c>
      <c r="B306" s="2">
        <v>847.166666666667</v>
      </c>
    </row>
    <row r="307" spans="1:2" ht="12.75">
      <c r="A307" s="43" t="s">
        <v>429</v>
      </c>
      <c r="B307" s="2">
        <v>845.666666666667</v>
      </c>
    </row>
    <row r="308" spans="1:2" ht="12.75">
      <c r="A308" s="43" t="s">
        <v>430</v>
      </c>
      <c r="B308" s="2">
        <v>844.166666666667</v>
      </c>
    </row>
    <row r="309" spans="1:2" ht="12.75">
      <c r="A309" s="43" t="s">
        <v>431</v>
      </c>
      <c r="B309" s="2">
        <v>842.666666666667</v>
      </c>
    </row>
    <row r="310" spans="1:2" ht="12.75">
      <c r="A310" s="43" t="s">
        <v>432</v>
      </c>
      <c r="B310" s="2">
        <v>841.166666666667</v>
      </c>
    </row>
    <row r="311" spans="1:2" ht="12.75">
      <c r="A311" s="43" t="s">
        <v>433</v>
      </c>
      <c r="B311" s="2">
        <v>839.666666666667</v>
      </c>
    </row>
    <row r="312" spans="1:2" ht="12.75">
      <c r="A312" s="43" t="s">
        <v>434</v>
      </c>
      <c r="B312" s="2">
        <v>838.166666666667</v>
      </c>
    </row>
    <row r="313" spans="1:2" ht="12.75">
      <c r="A313" s="43" t="s">
        <v>435</v>
      </c>
      <c r="B313" s="2">
        <v>836.666666666667</v>
      </c>
    </row>
    <row r="314" spans="1:2" ht="12.75">
      <c r="A314" s="43" t="s">
        <v>436</v>
      </c>
      <c r="B314" s="2">
        <v>835.166666666667</v>
      </c>
    </row>
    <row r="315" spans="1:2" ht="12.75">
      <c r="A315" s="43" t="s">
        <v>437</v>
      </c>
      <c r="B315" s="2">
        <v>833.666666666667</v>
      </c>
    </row>
    <row r="316" spans="1:2" ht="12.75">
      <c r="A316" s="43" t="s">
        <v>438</v>
      </c>
      <c r="B316" s="2">
        <v>832.166666666667</v>
      </c>
    </row>
    <row r="317" spans="1:2" ht="12.75">
      <c r="A317" s="43" t="s">
        <v>439</v>
      </c>
      <c r="B317" s="2">
        <v>830.666666666667</v>
      </c>
    </row>
    <row r="318" spans="1:2" ht="12.75">
      <c r="A318" s="43" t="s">
        <v>440</v>
      </c>
      <c r="B318" s="2">
        <v>829.166666666667</v>
      </c>
    </row>
    <row r="319" spans="1:2" ht="12.75">
      <c r="A319" s="43" t="s">
        <v>441</v>
      </c>
      <c r="B319" s="2">
        <v>827.666666666667</v>
      </c>
    </row>
    <row r="320" spans="1:2" ht="12.75">
      <c r="A320" s="43" t="s">
        <v>442</v>
      </c>
      <c r="B320" s="2">
        <v>826.166666666667</v>
      </c>
    </row>
    <row r="321" spans="1:2" ht="12.75">
      <c r="A321" s="43" t="s">
        <v>443</v>
      </c>
      <c r="B321" s="2">
        <v>824.666666666667</v>
      </c>
    </row>
    <row r="322" spans="1:2" ht="12.75">
      <c r="A322" s="43" t="s">
        <v>444</v>
      </c>
      <c r="B322" s="2">
        <v>823.166666666667</v>
      </c>
    </row>
    <row r="323" spans="1:2" ht="12.75">
      <c r="A323" s="43" t="s">
        <v>445</v>
      </c>
      <c r="B323" s="2">
        <v>821.666666666667</v>
      </c>
    </row>
    <row r="324" spans="1:2" ht="12.75">
      <c r="A324" s="43" t="s">
        <v>446</v>
      </c>
      <c r="B324" s="2">
        <v>820.166666666667</v>
      </c>
    </row>
    <row r="325" spans="1:2" ht="12.75">
      <c r="A325" s="43" t="s">
        <v>447</v>
      </c>
      <c r="B325" s="2">
        <v>818.666666666667</v>
      </c>
    </row>
    <row r="326" spans="1:2" ht="12.75">
      <c r="A326" s="43" t="s">
        <v>448</v>
      </c>
      <c r="B326" s="2">
        <v>817.166666666667</v>
      </c>
    </row>
    <row r="327" spans="1:2" ht="12.75">
      <c r="A327" s="43" t="s">
        <v>449</v>
      </c>
      <c r="B327" s="2">
        <v>815.666666666667</v>
      </c>
    </row>
    <row r="328" spans="1:2" ht="12.75">
      <c r="A328" s="43" t="s">
        <v>450</v>
      </c>
      <c r="B328" s="2">
        <v>814.166666666667</v>
      </c>
    </row>
    <row r="329" spans="1:2" ht="12.75">
      <c r="A329" s="43" t="s">
        <v>451</v>
      </c>
      <c r="B329" s="2">
        <v>812.666666666667</v>
      </c>
    </row>
    <row r="330" spans="1:2" ht="12.75">
      <c r="A330" s="43" t="s">
        <v>452</v>
      </c>
      <c r="B330" s="2">
        <v>811.166666666667</v>
      </c>
    </row>
    <row r="331" spans="1:2" ht="12.75">
      <c r="A331" s="43" t="s">
        <v>453</v>
      </c>
      <c r="B331" s="2">
        <v>809.666666666667</v>
      </c>
    </row>
    <row r="332" spans="1:2" ht="12.75">
      <c r="A332" s="43" t="s">
        <v>454</v>
      </c>
      <c r="B332" s="2">
        <v>808.166666666667</v>
      </c>
    </row>
    <row r="333" spans="1:2" ht="12.75">
      <c r="A333" s="43" t="s">
        <v>455</v>
      </c>
      <c r="B333" s="2">
        <v>806.666666666667</v>
      </c>
    </row>
    <row r="334" spans="1:2" ht="12.75">
      <c r="A334" s="43" t="s">
        <v>456</v>
      </c>
      <c r="B334" s="2">
        <v>805.166666666667</v>
      </c>
    </row>
    <row r="335" spans="1:2" ht="12.75">
      <c r="A335" s="43" t="s">
        <v>457</v>
      </c>
      <c r="B335" s="2">
        <v>803.666666666667</v>
      </c>
    </row>
    <row r="336" spans="1:2" ht="12.75">
      <c r="A336" s="43" t="s">
        <v>458</v>
      </c>
      <c r="B336" s="2">
        <v>802.166666666667</v>
      </c>
    </row>
    <row r="337" spans="1:2" ht="12.75">
      <c r="A337" s="43" t="s">
        <v>459</v>
      </c>
      <c r="B337" s="2">
        <v>800.666666666667</v>
      </c>
    </row>
    <row r="338" spans="1:2" ht="12.75">
      <c r="A338" s="43" t="s">
        <v>460</v>
      </c>
      <c r="B338" s="2">
        <v>799.166666666667</v>
      </c>
    </row>
    <row r="339" spans="1:2" ht="12.75">
      <c r="A339" s="43" t="s">
        <v>461</v>
      </c>
      <c r="B339" s="2">
        <v>797.666666666667</v>
      </c>
    </row>
    <row r="340" spans="1:2" ht="12.75">
      <c r="A340" s="43" t="s">
        <v>462</v>
      </c>
      <c r="B340" s="2">
        <v>796.166666666667</v>
      </c>
    </row>
    <row r="341" spans="1:2" ht="12.75">
      <c r="A341" s="43" t="s">
        <v>463</v>
      </c>
      <c r="B341" s="2">
        <v>794.666666666667</v>
      </c>
    </row>
    <row r="342" spans="1:2" ht="12.75">
      <c r="A342" s="43" t="s">
        <v>464</v>
      </c>
      <c r="B342" s="2">
        <v>793.166666666667</v>
      </c>
    </row>
    <row r="343" spans="1:2" ht="12.75">
      <c r="A343" s="43" t="s">
        <v>465</v>
      </c>
      <c r="B343" s="2">
        <v>791.666666666667</v>
      </c>
    </row>
    <row r="344" spans="1:2" ht="12.75">
      <c r="A344" s="43" t="s">
        <v>466</v>
      </c>
      <c r="B344" s="2">
        <v>790.166666666667</v>
      </c>
    </row>
    <row r="345" spans="1:2" ht="12.75">
      <c r="A345" s="43" t="s">
        <v>467</v>
      </c>
      <c r="B345" s="2">
        <v>788.666666666667</v>
      </c>
    </row>
    <row r="346" spans="1:2" ht="12.75">
      <c r="A346" s="43" t="s">
        <v>468</v>
      </c>
      <c r="B346" s="2">
        <v>787.166666666667</v>
      </c>
    </row>
    <row r="347" spans="1:2" ht="12.75">
      <c r="A347" s="43" t="s">
        <v>469</v>
      </c>
      <c r="B347" s="2">
        <v>785.666666666667</v>
      </c>
    </row>
    <row r="348" spans="1:2" ht="12.75">
      <c r="A348" s="43" t="s">
        <v>470</v>
      </c>
      <c r="B348" s="2">
        <v>784.166666666667</v>
      </c>
    </row>
    <row r="349" spans="1:2" ht="12.75">
      <c r="A349" s="43" t="s">
        <v>471</v>
      </c>
      <c r="B349" s="2">
        <v>782.666666666667</v>
      </c>
    </row>
    <row r="350" spans="1:2" ht="12.75">
      <c r="A350" s="43" t="s">
        <v>472</v>
      </c>
      <c r="B350" s="2">
        <v>781.166666666667</v>
      </c>
    </row>
    <row r="351" spans="1:2" ht="12.75">
      <c r="A351" s="43" t="s">
        <v>473</v>
      </c>
      <c r="B351" s="2">
        <v>779.666666666667</v>
      </c>
    </row>
    <row r="352" spans="1:2" ht="12.75">
      <c r="A352" s="43" t="s">
        <v>474</v>
      </c>
      <c r="B352" s="2">
        <v>778.166666666667</v>
      </c>
    </row>
    <row r="353" spans="1:2" ht="12.75">
      <c r="A353" s="43" t="s">
        <v>475</v>
      </c>
      <c r="B353" s="2">
        <v>776.666666666667</v>
      </c>
    </row>
    <row r="354" spans="1:2" ht="12.75">
      <c r="A354" s="43" t="s">
        <v>476</v>
      </c>
      <c r="B354" s="2">
        <v>775.166666666667</v>
      </c>
    </row>
    <row r="355" spans="1:2" ht="12.75">
      <c r="A355" s="43" t="s">
        <v>477</v>
      </c>
      <c r="B355" s="2">
        <v>773.666666666667</v>
      </c>
    </row>
    <row r="356" spans="1:2" ht="12.75">
      <c r="A356" s="43" t="s">
        <v>478</v>
      </c>
      <c r="B356" s="2">
        <v>772.166666666667</v>
      </c>
    </row>
    <row r="357" spans="1:2" ht="12.75">
      <c r="A357" s="43" t="s">
        <v>479</v>
      </c>
      <c r="B357" s="2">
        <v>770.666666666667</v>
      </c>
    </row>
    <row r="358" spans="1:2" ht="12.75">
      <c r="A358" s="43" t="s">
        <v>480</v>
      </c>
      <c r="B358" s="2">
        <v>769.166666666667</v>
      </c>
    </row>
    <row r="359" spans="1:2" ht="12.75">
      <c r="A359" s="43" t="s">
        <v>481</v>
      </c>
      <c r="B359" s="2">
        <v>767.666666666667</v>
      </c>
    </row>
    <row r="360" spans="1:2" ht="12.75">
      <c r="A360" s="43" t="s">
        <v>482</v>
      </c>
      <c r="B360" s="2">
        <v>766.166666666667</v>
      </c>
    </row>
    <row r="361" spans="1:2" ht="12.75">
      <c r="A361" s="43" t="s">
        <v>483</v>
      </c>
      <c r="B361" s="2">
        <v>764.666666666667</v>
      </c>
    </row>
    <row r="362" spans="1:2" ht="12.75">
      <c r="A362" s="43" t="s">
        <v>484</v>
      </c>
      <c r="B362" s="2">
        <v>763.166666666667</v>
      </c>
    </row>
    <row r="363" spans="1:2" ht="12.75">
      <c r="A363" s="43" t="s">
        <v>485</v>
      </c>
      <c r="B363" s="2">
        <v>761.666666666667</v>
      </c>
    </row>
    <row r="364" spans="1:2" ht="12.75">
      <c r="A364" s="43" t="s">
        <v>486</v>
      </c>
      <c r="B364" s="2">
        <v>760.166666666667</v>
      </c>
    </row>
    <row r="365" spans="1:2" ht="12.75">
      <c r="A365" s="43" t="s">
        <v>487</v>
      </c>
      <c r="B365" s="2">
        <v>758.666666666667</v>
      </c>
    </row>
    <row r="366" spans="1:2" ht="12.75">
      <c r="A366" s="43" t="s">
        <v>488</v>
      </c>
      <c r="B366" s="2">
        <v>757.166666666667</v>
      </c>
    </row>
    <row r="367" spans="1:2" ht="12.75">
      <c r="A367" s="43" t="s">
        <v>489</v>
      </c>
      <c r="B367" s="2">
        <v>755.666666666667</v>
      </c>
    </row>
    <row r="368" spans="1:2" ht="12.75">
      <c r="A368" s="43" t="s">
        <v>490</v>
      </c>
      <c r="B368" s="2">
        <v>754.166666666667</v>
      </c>
    </row>
    <row r="369" spans="1:2" ht="12.75">
      <c r="A369" s="43" t="s">
        <v>491</v>
      </c>
      <c r="B369" s="2">
        <v>752.666666666667</v>
      </c>
    </row>
    <row r="370" spans="1:2" ht="12.75">
      <c r="A370" s="43" t="s">
        <v>492</v>
      </c>
      <c r="B370" s="2">
        <v>751.166666666667</v>
      </c>
    </row>
    <row r="371" spans="1:2" ht="12.75">
      <c r="A371" s="43" t="s">
        <v>493</v>
      </c>
      <c r="B371" s="2">
        <v>749.666666666667</v>
      </c>
    </row>
    <row r="372" spans="1:2" ht="12.75">
      <c r="A372" s="43" t="s">
        <v>494</v>
      </c>
      <c r="B372" s="2">
        <v>748.166666666667</v>
      </c>
    </row>
    <row r="373" spans="1:2" ht="12.75">
      <c r="A373" s="43" t="s">
        <v>495</v>
      </c>
      <c r="B373" s="2">
        <v>746.666666666667</v>
      </c>
    </row>
    <row r="374" spans="1:2" ht="12.75">
      <c r="A374" s="43" t="s">
        <v>496</v>
      </c>
      <c r="B374" s="2">
        <v>745.166666666667</v>
      </c>
    </row>
    <row r="375" spans="1:2" ht="12.75">
      <c r="A375" s="43" t="s">
        <v>497</v>
      </c>
      <c r="B375" s="2">
        <v>743.666666666667</v>
      </c>
    </row>
    <row r="376" spans="1:2" ht="12.75">
      <c r="A376" s="43" t="s">
        <v>498</v>
      </c>
      <c r="B376" s="2">
        <v>742.166666666667</v>
      </c>
    </row>
    <row r="377" spans="1:2" ht="12.75">
      <c r="A377" s="43" t="s">
        <v>499</v>
      </c>
      <c r="B377" s="2">
        <v>740.666666666667</v>
      </c>
    </row>
    <row r="378" spans="1:2" ht="12.75">
      <c r="A378" s="43" t="s">
        <v>500</v>
      </c>
      <c r="B378" s="2">
        <v>739.166666666667</v>
      </c>
    </row>
    <row r="379" spans="1:2" ht="12.75">
      <c r="A379" s="43" t="s">
        <v>501</v>
      </c>
      <c r="B379" s="2">
        <v>737.666666666667</v>
      </c>
    </row>
    <row r="380" spans="1:2" ht="12.75">
      <c r="A380" s="43" t="s">
        <v>502</v>
      </c>
      <c r="B380" s="2">
        <v>736.166666666667</v>
      </c>
    </row>
    <row r="381" spans="1:2" ht="12.75">
      <c r="A381" s="43" t="s">
        <v>503</v>
      </c>
      <c r="B381" s="2">
        <v>734.666666666667</v>
      </c>
    </row>
    <row r="382" spans="1:2" ht="12.75">
      <c r="A382" s="43" t="s">
        <v>504</v>
      </c>
      <c r="B382" s="2">
        <v>733.166666666667</v>
      </c>
    </row>
    <row r="383" spans="1:2" ht="12.75">
      <c r="A383" s="43" t="s">
        <v>505</v>
      </c>
      <c r="B383" s="2">
        <v>731.666666666667</v>
      </c>
    </row>
    <row r="384" spans="1:2" ht="12.75">
      <c r="A384" s="43" t="s">
        <v>506</v>
      </c>
      <c r="B384" s="2">
        <v>730.166666666667</v>
      </c>
    </row>
    <row r="385" spans="1:2" ht="12.75">
      <c r="A385" s="43" t="s">
        <v>507</v>
      </c>
      <c r="B385" s="2">
        <v>728.666666666667</v>
      </c>
    </row>
    <row r="386" spans="1:2" ht="12.75">
      <c r="A386" s="43" t="s">
        <v>508</v>
      </c>
      <c r="B386" s="2">
        <v>727.166666666667</v>
      </c>
    </row>
    <row r="387" spans="1:2" ht="12.75">
      <c r="A387" s="43" t="s">
        <v>509</v>
      </c>
      <c r="B387" s="2">
        <v>725.666666666667</v>
      </c>
    </row>
    <row r="388" spans="1:2" ht="12.75">
      <c r="A388" s="43" t="s">
        <v>510</v>
      </c>
      <c r="B388" s="2">
        <v>724.166666666667</v>
      </c>
    </row>
    <row r="389" spans="1:2" ht="12.75">
      <c r="A389" s="43" t="s">
        <v>511</v>
      </c>
      <c r="B389" s="2">
        <v>722.666666666667</v>
      </c>
    </row>
    <row r="390" spans="1:2" ht="12.75">
      <c r="A390" s="43" t="s">
        <v>512</v>
      </c>
      <c r="B390" s="2">
        <v>721.166666666667</v>
      </c>
    </row>
    <row r="391" spans="1:2" ht="12.75">
      <c r="A391" s="43" t="s">
        <v>513</v>
      </c>
      <c r="B391" s="2">
        <v>719.666666666667</v>
      </c>
    </row>
    <row r="392" spans="1:2" ht="12.75">
      <c r="A392" s="43" t="s">
        <v>514</v>
      </c>
      <c r="B392" s="2">
        <v>718.166666666667</v>
      </c>
    </row>
    <row r="393" spans="1:2" ht="12.75">
      <c r="A393" s="43" t="s">
        <v>515</v>
      </c>
      <c r="B393" s="2">
        <v>716.666666666667</v>
      </c>
    </row>
    <row r="394" spans="1:2" ht="12.75">
      <c r="A394" s="43" t="s">
        <v>516</v>
      </c>
      <c r="B394" s="2">
        <v>715.166666666667</v>
      </c>
    </row>
    <row r="395" spans="1:2" ht="12.75">
      <c r="A395" s="43" t="s">
        <v>517</v>
      </c>
      <c r="B395" s="2">
        <v>713.666666666667</v>
      </c>
    </row>
    <row r="396" spans="1:2" ht="12.75">
      <c r="A396" s="43" t="s">
        <v>518</v>
      </c>
      <c r="B396" s="2">
        <v>712.166666666667</v>
      </c>
    </row>
    <row r="397" spans="1:2" ht="12.75">
      <c r="A397" s="43" t="s">
        <v>519</v>
      </c>
      <c r="B397" s="2">
        <v>710.666666666667</v>
      </c>
    </row>
    <row r="398" spans="1:2" ht="12.75">
      <c r="A398" s="43" t="s">
        <v>520</v>
      </c>
      <c r="B398" s="2">
        <v>709.166666666667</v>
      </c>
    </row>
    <row r="399" spans="1:2" ht="12.75">
      <c r="A399" s="43" t="s">
        <v>521</v>
      </c>
      <c r="B399" s="2">
        <v>707.666666666667</v>
      </c>
    </row>
    <row r="400" spans="1:2" ht="12.75">
      <c r="A400" s="43" t="s">
        <v>522</v>
      </c>
      <c r="B400" s="2">
        <v>706.166666666667</v>
      </c>
    </row>
    <row r="401" spans="1:2" ht="12.75">
      <c r="A401" s="43" t="s">
        <v>523</v>
      </c>
      <c r="B401" s="2">
        <v>704.666666666667</v>
      </c>
    </row>
    <row r="402" spans="1:2" ht="12.75">
      <c r="A402" s="43" t="s">
        <v>524</v>
      </c>
      <c r="B402" s="2">
        <v>703.166666666667</v>
      </c>
    </row>
    <row r="403" spans="1:2" ht="12.75">
      <c r="A403" s="43" t="s">
        <v>525</v>
      </c>
      <c r="B403" s="2">
        <v>701.666666666667</v>
      </c>
    </row>
    <row r="404" spans="1:2" ht="12.75">
      <c r="A404" s="43" t="s">
        <v>526</v>
      </c>
      <c r="B404" s="2">
        <v>700.166666666667</v>
      </c>
    </row>
    <row r="405" spans="1:2" ht="12.75">
      <c r="A405" s="43" t="s">
        <v>527</v>
      </c>
      <c r="B405" s="2">
        <v>698.666666666667</v>
      </c>
    </row>
    <row r="406" spans="1:2" ht="12.75">
      <c r="A406" s="43" t="s">
        <v>528</v>
      </c>
      <c r="B406" s="2">
        <v>697.166666666667</v>
      </c>
    </row>
    <row r="407" spans="1:2" ht="12.75">
      <c r="A407" s="43" t="s">
        <v>529</v>
      </c>
      <c r="B407" s="2">
        <v>695.666666666667</v>
      </c>
    </row>
    <row r="408" spans="1:2" ht="12.75">
      <c r="A408" s="43" t="s">
        <v>530</v>
      </c>
      <c r="B408" s="2">
        <v>694.166666666667</v>
      </c>
    </row>
    <row r="409" spans="1:2" ht="12.75">
      <c r="A409" s="43" t="s">
        <v>531</v>
      </c>
      <c r="B409" s="2">
        <v>692.666666666667</v>
      </c>
    </row>
    <row r="410" spans="1:2" ht="12.75">
      <c r="A410" s="43" t="s">
        <v>532</v>
      </c>
      <c r="B410" s="2">
        <v>691.166666666667</v>
      </c>
    </row>
    <row r="411" spans="1:2" ht="12.75">
      <c r="A411" s="43" t="s">
        <v>533</v>
      </c>
      <c r="B411" s="2">
        <v>689.666666666667</v>
      </c>
    </row>
    <row r="412" spans="1:2" ht="12.75">
      <c r="A412" s="43" t="s">
        <v>534</v>
      </c>
      <c r="B412" s="2">
        <v>688.166666666667</v>
      </c>
    </row>
    <row r="413" spans="1:2" ht="12.75">
      <c r="A413" s="43" t="s">
        <v>535</v>
      </c>
      <c r="B413" s="2">
        <v>686.666666666667</v>
      </c>
    </row>
    <row r="414" spans="1:2" ht="12.75">
      <c r="A414" s="43" t="s">
        <v>536</v>
      </c>
      <c r="B414" s="2">
        <v>685.166666666667</v>
      </c>
    </row>
    <row r="415" spans="1:2" ht="12.75">
      <c r="A415" s="43" t="s">
        <v>537</v>
      </c>
      <c r="B415" s="2">
        <v>683.666666666667</v>
      </c>
    </row>
    <row r="416" spans="1:2" ht="12.75">
      <c r="A416" s="43" t="s">
        <v>538</v>
      </c>
      <c r="B416" s="2">
        <v>682.166666666667</v>
      </c>
    </row>
    <row r="417" spans="1:2" ht="12.75">
      <c r="A417" s="43" t="s">
        <v>539</v>
      </c>
      <c r="B417" s="2">
        <v>680.666666666667</v>
      </c>
    </row>
    <row r="418" spans="1:2" ht="12.75">
      <c r="A418" s="43" t="s">
        <v>540</v>
      </c>
      <c r="B418" s="2">
        <v>679.166666666667</v>
      </c>
    </row>
    <row r="419" spans="1:2" ht="12.75">
      <c r="A419" s="43" t="s">
        <v>541</v>
      </c>
      <c r="B419" s="2">
        <v>677.666666666667</v>
      </c>
    </row>
    <row r="420" spans="1:2" ht="12.75">
      <c r="A420" s="43" t="s">
        <v>542</v>
      </c>
      <c r="B420" s="2">
        <v>676.166666666667</v>
      </c>
    </row>
    <row r="421" spans="1:2" ht="12.75">
      <c r="A421" s="43" t="s">
        <v>543</v>
      </c>
      <c r="B421" s="2">
        <v>674.666666666667</v>
      </c>
    </row>
    <row r="422" spans="1:2" ht="12.75">
      <c r="A422" s="43" t="s">
        <v>544</v>
      </c>
      <c r="B422" s="2">
        <v>673.166666666667</v>
      </c>
    </row>
    <row r="423" spans="1:2" ht="12.75">
      <c r="A423" s="43" t="s">
        <v>545</v>
      </c>
      <c r="B423" s="2">
        <v>671.666666666667</v>
      </c>
    </row>
    <row r="424" spans="1:2" ht="12.75">
      <c r="A424" s="43" t="s">
        <v>546</v>
      </c>
      <c r="B424" s="2">
        <v>670.166666666667</v>
      </c>
    </row>
    <row r="425" spans="1:2" ht="12.75">
      <c r="A425" s="43" t="s">
        <v>547</v>
      </c>
      <c r="B425" s="2">
        <v>668.666666666667</v>
      </c>
    </row>
    <row r="426" spans="1:2" ht="12.75">
      <c r="A426" s="43" t="s">
        <v>548</v>
      </c>
      <c r="B426" s="2">
        <v>667.166666666667</v>
      </c>
    </row>
    <row r="427" spans="1:2" ht="12.75">
      <c r="A427" s="43" t="s">
        <v>549</v>
      </c>
      <c r="B427" s="2">
        <v>665.666666666667</v>
      </c>
    </row>
    <row r="428" spans="1:2" ht="12.75">
      <c r="A428" s="43" t="s">
        <v>550</v>
      </c>
      <c r="B428" s="2">
        <v>664.166666666667</v>
      </c>
    </row>
    <row r="429" spans="1:2" ht="12.75">
      <c r="A429" s="43" t="s">
        <v>551</v>
      </c>
      <c r="B429" s="2">
        <v>662.666666666667</v>
      </c>
    </row>
    <row r="430" spans="1:2" ht="12.75">
      <c r="A430" s="43" t="s">
        <v>552</v>
      </c>
      <c r="B430" s="2">
        <v>661.166666666667</v>
      </c>
    </row>
    <row r="431" spans="1:2" ht="12.75">
      <c r="A431" s="43" t="s">
        <v>553</v>
      </c>
      <c r="B431" s="2">
        <v>659.666666666667</v>
      </c>
    </row>
    <row r="432" spans="1:2" ht="12.75">
      <c r="A432" s="43" t="s">
        <v>554</v>
      </c>
      <c r="B432" s="2">
        <v>658.166666666667</v>
      </c>
    </row>
    <row r="433" spans="1:2" ht="12.75">
      <c r="A433" s="43" t="s">
        <v>555</v>
      </c>
      <c r="B433" s="2">
        <v>656.666666666667</v>
      </c>
    </row>
    <row r="434" spans="1:2" ht="12.75">
      <c r="A434" s="43" t="s">
        <v>556</v>
      </c>
      <c r="B434" s="2">
        <v>655.166666666667</v>
      </c>
    </row>
    <row r="435" spans="1:2" ht="12.75">
      <c r="A435" s="43" t="s">
        <v>557</v>
      </c>
      <c r="B435" s="2">
        <v>653.666666666667</v>
      </c>
    </row>
    <row r="436" spans="1:2" ht="12.75">
      <c r="A436" s="43" t="s">
        <v>558</v>
      </c>
      <c r="B436" s="2">
        <v>652.166666666667</v>
      </c>
    </row>
    <row r="437" spans="1:2" ht="12.75">
      <c r="A437" s="43" t="s">
        <v>559</v>
      </c>
      <c r="B437" s="2">
        <v>650.666666666667</v>
      </c>
    </row>
    <row r="438" spans="1:2" ht="12.75">
      <c r="A438" s="43" t="s">
        <v>560</v>
      </c>
      <c r="B438" s="2">
        <v>649.166666666667</v>
      </c>
    </row>
    <row r="439" spans="1:2" ht="12.75">
      <c r="A439" s="43" t="s">
        <v>561</v>
      </c>
      <c r="B439" s="2">
        <v>647.666666666667</v>
      </c>
    </row>
    <row r="440" spans="1:2" ht="12.75">
      <c r="A440" s="43" t="s">
        <v>562</v>
      </c>
      <c r="B440" s="2">
        <v>646.166666666667</v>
      </c>
    </row>
    <row r="441" spans="1:2" ht="12.75">
      <c r="A441" s="43" t="s">
        <v>563</v>
      </c>
      <c r="B441" s="2">
        <v>644.666666666667</v>
      </c>
    </row>
    <row r="442" spans="1:2" ht="12.75">
      <c r="A442" s="43" t="s">
        <v>564</v>
      </c>
      <c r="B442" s="2">
        <v>643.166666666667</v>
      </c>
    </row>
    <row r="443" spans="1:2" ht="12.75">
      <c r="A443" s="43" t="s">
        <v>565</v>
      </c>
      <c r="B443" s="2">
        <v>641.666666666667</v>
      </c>
    </row>
    <row r="444" spans="1:2" ht="12.75">
      <c r="A444" s="43" t="s">
        <v>566</v>
      </c>
      <c r="B444" s="2">
        <v>640.166666666667</v>
      </c>
    </row>
    <row r="445" spans="1:2" ht="12.75">
      <c r="A445" s="43" t="s">
        <v>567</v>
      </c>
      <c r="B445" s="2">
        <v>638.666666666667</v>
      </c>
    </row>
    <row r="446" spans="1:2" ht="12.75">
      <c r="A446" s="43" t="s">
        <v>568</v>
      </c>
      <c r="B446" s="2">
        <v>637.166666666667</v>
      </c>
    </row>
    <row r="447" spans="1:2" ht="12.75">
      <c r="A447" s="43" t="s">
        <v>569</v>
      </c>
      <c r="B447" s="2">
        <v>635.666666666667</v>
      </c>
    </row>
    <row r="448" spans="1:2" ht="12.75">
      <c r="A448" s="43" t="s">
        <v>570</v>
      </c>
      <c r="B448" s="2">
        <v>634.166666666667</v>
      </c>
    </row>
    <row r="449" spans="1:2" ht="12.75">
      <c r="A449" s="43" t="s">
        <v>571</v>
      </c>
      <c r="B449" s="2">
        <v>632.666666666667</v>
      </c>
    </row>
    <row r="450" spans="1:2" ht="12.75">
      <c r="A450" s="43" t="s">
        <v>572</v>
      </c>
      <c r="B450" s="2">
        <v>631.166666666667</v>
      </c>
    </row>
    <row r="451" spans="1:2" ht="12.75">
      <c r="A451" s="43" t="s">
        <v>573</v>
      </c>
      <c r="B451" s="2">
        <v>629.666666666667</v>
      </c>
    </row>
    <row r="452" spans="1:2" ht="12.75">
      <c r="A452" s="43" t="s">
        <v>574</v>
      </c>
      <c r="B452" s="2">
        <v>628.166666666667</v>
      </c>
    </row>
    <row r="453" spans="1:2" ht="12.75">
      <c r="A453" s="43" t="s">
        <v>575</v>
      </c>
      <c r="B453" s="2">
        <v>626.666666666667</v>
      </c>
    </row>
    <row r="454" spans="1:2" ht="12.75">
      <c r="A454" s="43" t="s">
        <v>576</v>
      </c>
      <c r="B454" s="2">
        <v>625.166666666667</v>
      </c>
    </row>
    <row r="455" spans="1:2" ht="12.75">
      <c r="A455" s="43" t="s">
        <v>577</v>
      </c>
      <c r="B455" s="2">
        <v>623.666666666667</v>
      </c>
    </row>
    <row r="456" spans="1:2" ht="12.75">
      <c r="A456" s="43" t="s">
        <v>578</v>
      </c>
      <c r="B456" s="2">
        <v>622.166666666667</v>
      </c>
    </row>
    <row r="457" spans="1:2" ht="12.75">
      <c r="A457" s="43" t="s">
        <v>579</v>
      </c>
      <c r="B457" s="2">
        <v>620.666666666667</v>
      </c>
    </row>
    <row r="458" spans="1:2" ht="12.75">
      <c r="A458" s="43" t="s">
        <v>580</v>
      </c>
      <c r="B458" s="2">
        <v>619.166666666667</v>
      </c>
    </row>
    <row r="459" spans="1:2" ht="12.75">
      <c r="A459" s="43" t="s">
        <v>581</v>
      </c>
      <c r="B459" s="2">
        <v>617.666666666667</v>
      </c>
    </row>
    <row r="460" spans="1:2" ht="12.75">
      <c r="A460" s="43" t="s">
        <v>582</v>
      </c>
      <c r="B460" s="2">
        <v>616.166666666667</v>
      </c>
    </row>
    <row r="461" spans="1:2" ht="12.75">
      <c r="A461" s="43" t="s">
        <v>583</v>
      </c>
      <c r="B461" s="2">
        <v>614.666666666667</v>
      </c>
    </row>
    <row r="462" spans="1:2" ht="12.75">
      <c r="A462" s="43" t="s">
        <v>584</v>
      </c>
      <c r="B462" s="2">
        <v>613.166666666667</v>
      </c>
    </row>
    <row r="463" spans="1:2" ht="12.75">
      <c r="A463" s="43" t="s">
        <v>585</v>
      </c>
      <c r="B463" s="2">
        <v>611.666666666667</v>
      </c>
    </row>
    <row r="464" spans="1:2" ht="12.75">
      <c r="A464" s="43" t="s">
        <v>586</v>
      </c>
      <c r="B464" s="2">
        <v>610.166666666667</v>
      </c>
    </row>
    <row r="465" spans="1:2" ht="12.75">
      <c r="A465" s="43" t="s">
        <v>587</v>
      </c>
      <c r="B465" s="2">
        <v>608.666666666667</v>
      </c>
    </row>
    <row r="466" spans="1:2" ht="12.75">
      <c r="A466" s="43" t="s">
        <v>588</v>
      </c>
      <c r="B466" s="2">
        <v>607.166666666667</v>
      </c>
    </row>
    <row r="467" spans="1:2" ht="12.75">
      <c r="A467" s="43" t="s">
        <v>589</v>
      </c>
      <c r="B467" s="2">
        <v>605.666666666667</v>
      </c>
    </row>
    <row r="468" spans="1:2" ht="12.75">
      <c r="A468" s="43" t="s">
        <v>590</v>
      </c>
      <c r="B468" s="2">
        <v>604.166666666667</v>
      </c>
    </row>
    <row r="469" spans="1:2" ht="12.75">
      <c r="A469" s="43" t="s">
        <v>591</v>
      </c>
      <c r="B469" s="2">
        <v>602.666666666667</v>
      </c>
    </row>
    <row r="470" spans="1:2" ht="12.75">
      <c r="A470" s="43" t="s">
        <v>592</v>
      </c>
      <c r="B470" s="2">
        <v>601.166666666667</v>
      </c>
    </row>
    <row r="471" spans="1:2" ht="12.75">
      <c r="A471" s="43" t="s">
        <v>593</v>
      </c>
      <c r="B471" s="2">
        <v>599.666666666667</v>
      </c>
    </row>
    <row r="472" spans="1:2" ht="12.75">
      <c r="A472" s="43" t="s">
        <v>594</v>
      </c>
      <c r="B472" s="2">
        <v>598.166666666667</v>
      </c>
    </row>
    <row r="473" spans="1:2" ht="12.75">
      <c r="A473" s="43" t="s">
        <v>595</v>
      </c>
      <c r="B473" s="2">
        <v>596.666666666667</v>
      </c>
    </row>
    <row r="474" spans="1:2" ht="12.75">
      <c r="A474" s="43" t="s">
        <v>596</v>
      </c>
      <c r="B474" s="2">
        <v>595.166666666667</v>
      </c>
    </row>
    <row r="475" spans="1:2" ht="12.75">
      <c r="A475" s="43" t="s">
        <v>597</v>
      </c>
      <c r="B475" s="2">
        <v>593.666666666667</v>
      </c>
    </row>
    <row r="476" spans="1:2" ht="12.75">
      <c r="A476" s="43" t="s">
        <v>598</v>
      </c>
      <c r="B476" s="2">
        <v>592.166666666667</v>
      </c>
    </row>
    <row r="477" spans="1:2" ht="12.75">
      <c r="A477" s="43" t="s">
        <v>599</v>
      </c>
      <c r="B477" s="2">
        <v>590.666666666667</v>
      </c>
    </row>
    <row r="478" spans="1:2" ht="12.75">
      <c r="A478" s="43" t="s">
        <v>600</v>
      </c>
      <c r="B478" s="2">
        <v>589.166666666667</v>
      </c>
    </row>
    <row r="479" spans="1:2" ht="12.75">
      <c r="A479" s="43" t="s">
        <v>601</v>
      </c>
      <c r="B479" s="2">
        <v>587.666666666667</v>
      </c>
    </row>
    <row r="480" spans="1:2" ht="12.75">
      <c r="A480" s="43" t="s">
        <v>602</v>
      </c>
      <c r="B480" s="2">
        <v>586.166666666667</v>
      </c>
    </row>
    <row r="481" spans="1:2" ht="12.75">
      <c r="A481" s="43" t="s">
        <v>603</v>
      </c>
      <c r="B481" s="2">
        <v>584.666666666667</v>
      </c>
    </row>
    <row r="482" spans="1:2" ht="12.75">
      <c r="A482" s="43" t="s">
        <v>604</v>
      </c>
      <c r="B482" s="2">
        <v>583.166666666667</v>
      </c>
    </row>
    <row r="483" spans="1:2" ht="12.75">
      <c r="A483" s="43" t="s">
        <v>605</v>
      </c>
      <c r="B483" s="2">
        <v>581.666666666667</v>
      </c>
    </row>
    <row r="484" spans="1:2" ht="12.75">
      <c r="A484" s="43" t="s">
        <v>606</v>
      </c>
      <c r="B484" s="2">
        <v>580.166666666667</v>
      </c>
    </row>
    <row r="485" spans="1:2" ht="12.75">
      <c r="A485" s="43" t="s">
        <v>607</v>
      </c>
      <c r="B485" s="2">
        <v>578.666666666667</v>
      </c>
    </row>
    <row r="486" spans="1:2" ht="12.75">
      <c r="A486" s="43" t="s">
        <v>608</v>
      </c>
      <c r="B486" s="2">
        <v>577.166666666667</v>
      </c>
    </row>
    <row r="487" spans="1:2" ht="12.75">
      <c r="A487" s="43" t="s">
        <v>609</v>
      </c>
      <c r="B487" s="2">
        <v>575.666666666667</v>
      </c>
    </row>
    <row r="488" spans="1:2" ht="12.75">
      <c r="A488" s="43" t="s">
        <v>610</v>
      </c>
      <c r="B488" s="2">
        <v>574.166666666667</v>
      </c>
    </row>
    <row r="489" spans="1:2" ht="12.75">
      <c r="A489" s="43" t="s">
        <v>611</v>
      </c>
      <c r="B489" s="2">
        <v>572.666666666667</v>
      </c>
    </row>
    <row r="490" spans="1:2" ht="12.75">
      <c r="A490" s="43" t="s">
        <v>612</v>
      </c>
      <c r="B490" s="2">
        <v>571.166666666667</v>
      </c>
    </row>
    <row r="491" spans="1:2" ht="12.75">
      <c r="A491" s="43" t="s">
        <v>613</v>
      </c>
      <c r="B491" s="2">
        <v>569.666666666667</v>
      </c>
    </row>
    <row r="492" spans="1:2" ht="12.75">
      <c r="A492" s="43" t="s">
        <v>614</v>
      </c>
      <c r="B492" s="2">
        <v>568.166666666667</v>
      </c>
    </row>
    <row r="493" spans="1:2" ht="12.75">
      <c r="A493" s="43" t="s">
        <v>615</v>
      </c>
      <c r="B493" s="2">
        <v>566.666666666667</v>
      </c>
    </row>
    <row r="494" spans="1:2" ht="12.75">
      <c r="A494" s="43" t="s">
        <v>616</v>
      </c>
      <c r="B494" s="2">
        <v>565.166666666667</v>
      </c>
    </row>
    <row r="495" spans="1:2" ht="12.75">
      <c r="A495" s="43" t="s">
        <v>617</v>
      </c>
      <c r="B495" s="2">
        <v>563.666666666667</v>
      </c>
    </row>
    <row r="496" spans="1:2" ht="12.75">
      <c r="A496" s="43" t="s">
        <v>618</v>
      </c>
      <c r="B496" s="2">
        <v>562.166666666667</v>
      </c>
    </row>
    <row r="497" spans="1:2" ht="12.75">
      <c r="A497" s="43" t="s">
        <v>619</v>
      </c>
      <c r="B497" s="2">
        <v>560.666666666667</v>
      </c>
    </row>
    <row r="498" spans="1:2" ht="12.75">
      <c r="A498" s="43" t="s">
        <v>620</v>
      </c>
      <c r="B498" s="2">
        <v>559.166666666667</v>
      </c>
    </row>
    <row r="499" spans="1:2" ht="12.75">
      <c r="A499" s="43" t="s">
        <v>621</v>
      </c>
      <c r="B499" s="2">
        <v>557.666666666667</v>
      </c>
    </row>
    <row r="500" spans="1:2" ht="12.75">
      <c r="A500" s="43" t="s">
        <v>622</v>
      </c>
      <c r="B500" s="2">
        <v>556.166666666667</v>
      </c>
    </row>
    <row r="501" spans="1:2" ht="12.75">
      <c r="A501" s="43" t="s">
        <v>623</v>
      </c>
      <c r="B501" s="2">
        <v>554.666666666667</v>
      </c>
    </row>
    <row r="502" spans="1:2" ht="12.75">
      <c r="A502" s="43" t="s">
        <v>624</v>
      </c>
      <c r="B502" s="2">
        <v>553.166666666667</v>
      </c>
    </row>
    <row r="503" spans="1:2" ht="12.75">
      <c r="A503" s="43" t="s">
        <v>625</v>
      </c>
      <c r="B503" s="2">
        <v>551.666666666667</v>
      </c>
    </row>
    <row r="504" spans="1:2" ht="12.75">
      <c r="A504" s="43" t="s">
        <v>626</v>
      </c>
      <c r="B504" s="2">
        <v>550.166666666667</v>
      </c>
    </row>
    <row r="505" spans="1:2" ht="12.75">
      <c r="A505" s="43" t="s">
        <v>627</v>
      </c>
      <c r="B505" s="2">
        <v>548.666666666667</v>
      </c>
    </row>
    <row r="506" spans="1:2" ht="12.75">
      <c r="A506" s="43" t="s">
        <v>628</v>
      </c>
      <c r="B506" s="2">
        <v>547.166666666667</v>
      </c>
    </row>
    <row r="507" spans="1:2" ht="12.75">
      <c r="A507" s="43" t="s">
        <v>629</v>
      </c>
      <c r="B507" s="2">
        <v>545.666666666667</v>
      </c>
    </row>
    <row r="508" spans="1:2" ht="12.75">
      <c r="A508" s="43" t="s">
        <v>630</v>
      </c>
      <c r="B508" s="2">
        <v>544.166666666667</v>
      </c>
    </row>
    <row r="509" spans="1:2" ht="12.75">
      <c r="A509" s="43" t="s">
        <v>631</v>
      </c>
      <c r="B509" s="2">
        <v>542.666666666667</v>
      </c>
    </row>
    <row r="510" spans="1:2" ht="12.75">
      <c r="A510" s="43" t="s">
        <v>632</v>
      </c>
      <c r="B510" s="2">
        <v>541.166666666667</v>
      </c>
    </row>
    <row r="511" spans="1:2" ht="12.75">
      <c r="A511" s="43" t="s">
        <v>633</v>
      </c>
      <c r="B511" s="2">
        <v>539.666666666667</v>
      </c>
    </row>
    <row r="512" spans="1:2" ht="12.75">
      <c r="A512" s="43" t="s">
        <v>634</v>
      </c>
      <c r="B512" s="2">
        <v>538.166666666667</v>
      </c>
    </row>
    <row r="513" spans="1:2" ht="12.75">
      <c r="A513" s="43" t="s">
        <v>635</v>
      </c>
      <c r="B513" s="2">
        <v>536.666666666667</v>
      </c>
    </row>
    <row r="514" spans="1:2" ht="12.75">
      <c r="A514" s="43" t="s">
        <v>636</v>
      </c>
      <c r="B514" s="2">
        <v>535.166666666667</v>
      </c>
    </row>
    <row r="515" spans="1:2" ht="12.75">
      <c r="A515" s="43" t="s">
        <v>637</v>
      </c>
      <c r="B515" s="2">
        <v>533.666666666667</v>
      </c>
    </row>
    <row r="516" spans="1:2" ht="12.75">
      <c r="A516" s="43" t="s">
        <v>638</v>
      </c>
      <c r="B516" s="2">
        <v>532.166666666667</v>
      </c>
    </row>
    <row r="517" spans="1:2" ht="12.75">
      <c r="A517" s="43" t="s">
        <v>639</v>
      </c>
      <c r="B517" s="2">
        <v>530.666666666667</v>
      </c>
    </row>
    <row r="518" spans="1:2" ht="12.75">
      <c r="A518" s="43" t="s">
        <v>640</v>
      </c>
      <c r="B518" s="2">
        <v>529.166666666667</v>
      </c>
    </row>
    <row r="519" spans="1:2" ht="12.75">
      <c r="A519" s="43" t="s">
        <v>641</v>
      </c>
      <c r="B519" s="2">
        <v>527.666666666667</v>
      </c>
    </row>
    <row r="520" spans="1:2" ht="12.75">
      <c r="A520" s="43" t="s">
        <v>642</v>
      </c>
      <c r="B520" s="2">
        <v>526.166666666667</v>
      </c>
    </row>
    <row r="521" spans="1:2" ht="12.75">
      <c r="A521" s="43" t="s">
        <v>643</v>
      </c>
      <c r="B521" s="2">
        <v>524.666666666667</v>
      </c>
    </row>
    <row r="522" spans="1:2" ht="12.75">
      <c r="A522" s="43" t="s">
        <v>644</v>
      </c>
      <c r="B522" s="2">
        <v>523.166666666667</v>
      </c>
    </row>
    <row r="523" spans="1:2" ht="12.75">
      <c r="A523" s="43" t="s">
        <v>645</v>
      </c>
      <c r="B523" s="2">
        <v>521.666666666667</v>
      </c>
    </row>
    <row r="524" spans="1:2" ht="12.75">
      <c r="A524" s="43" t="s">
        <v>646</v>
      </c>
      <c r="B524" s="2">
        <v>520.166666666667</v>
      </c>
    </row>
    <row r="525" spans="1:2" ht="12.75">
      <c r="A525" s="43" t="s">
        <v>647</v>
      </c>
      <c r="B525" s="2">
        <v>518.666666666667</v>
      </c>
    </row>
    <row r="526" spans="1:2" ht="12.75">
      <c r="A526" s="43" t="s">
        <v>648</v>
      </c>
      <c r="B526" s="2">
        <v>517.166666666667</v>
      </c>
    </row>
    <row r="527" spans="1:2" ht="12.75">
      <c r="A527" s="43" t="s">
        <v>649</v>
      </c>
      <c r="B527" s="2">
        <v>515.666666666667</v>
      </c>
    </row>
    <row r="528" spans="1:2" ht="12.75">
      <c r="A528" s="43" t="s">
        <v>650</v>
      </c>
      <c r="B528" s="2">
        <v>514.166666666667</v>
      </c>
    </row>
    <row r="529" spans="1:2" ht="12.75">
      <c r="A529" s="43" t="s">
        <v>651</v>
      </c>
      <c r="B529" s="2">
        <v>512.666666666667</v>
      </c>
    </row>
    <row r="530" spans="1:2" ht="12.75">
      <c r="A530" s="43" t="s">
        <v>652</v>
      </c>
      <c r="B530" s="2">
        <v>511.166666666667</v>
      </c>
    </row>
    <row r="531" spans="1:2" ht="12.75">
      <c r="A531" s="43" t="s">
        <v>653</v>
      </c>
      <c r="B531" s="2">
        <v>509.666666666667</v>
      </c>
    </row>
    <row r="532" spans="1:2" ht="12.75">
      <c r="A532" s="43" t="s">
        <v>654</v>
      </c>
      <c r="B532" s="2">
        <v>508.166666666667</v>
      </c>
    </row>
    <row r="533" spans="1:2" ht="12.75">
      <c r="A533" s="43" t="s">
        <v>655</v>
      </c>
      <c r="B533" s="2">
        <v>506.666666666667</v>
      </c>
    </row>
    <row r="534" spans="1:2" ht="12.75">
      <c r="A534" s="43" t="s">
        <v>656</v>
      </c>
      <c r="B534" s="2">
        <v>505.166666666667</v>
      </c>
    </row>
    <row r="535" spans="1:2" ht="12.75">
      <c r="A535" s="43" t="s">
        <v>657</v>
      </c>
      <c r="B535" s="2">
        <v>503.666666666667</v>
      </c>
    </row>
    <row r="536" spans="1:2" ht="12.75">
      <c r="A536" s="43" t="s">
        <v>658</v>
      </c>
      <c r="B536" s="2">
        <v>502.166666666667</v>
      </c>
    </row>
    <row r="537" spans="1:2" ht="12.75">
      <c r="A537" s="43" t="s">
        <v>659</v>
      </c>
      <c r="B537" s="2">
        <v>500.666666666667</v>
      </c>
    </row>
    <row r="538" spans="1:2" ht="12.75">
      <c r="A538" s="43" t="s">
        <v>660</v>
      </c>
      <c r="B538" s="2">
        <v>499.166666666667</v>
      </c>
    </row>
    <row r="539" spans="1:2" ht="12.75">
      <c r="A539" s="43" t="s">
        <v>661</v>
      </c>
      <c r="B539" s="2">
        <v>497.666666666667</v>
      </c>
    </row>
    <row r="540" spans="1:2" ht="12.75">
      <c r="A540" s="43" t="s">
        <v>662</v>
      </c>
      <c r="B540" s="2">
        <v>496.166666666667</v>
      </c>
    </row>
    <row r="541" spans="1:2" ht="12.75">
      <c r="A541" s="43" t="s">
        <v>663</v>
      </c>
      <c r="B541" s="2">
        <v>494.666666666667</v>
      </c>
    </row>
    <row r="542" spans="1:2" ht="12.75">
      <c r="A542" s="43" t="s">
        <v>664</v>
      </c>
      <c r="B542" s="2">
        <v>493.166666666667</v>
      </c>
    </row>
    <row r="543" spans="1:2" ht="12.75">
      <c r="A543" s="43" t="s">
        <v>665</v>
      </c>
      <c r="B543" s="2">
        <v>491.666666666667</v>
      </c>
    </row>
    <row r="544" spans="1:2" ht="12.75">
      <c r="A544" s="43" t="s">
        <v>666</v>
      </c>
      <c r="B544" s="2">
        <v>490.166666666667</v>
      </c>
    </row>
    <row r="545" spans="1:2" ht="12.75">
      <c r="A545" s="43" t="s">
        <v>667</v>
      </c>
      <c r="B545" s="2">
        <v>488.666666666667</v>
      </c>
    </row>
    <row r="546" spans="1:2" ht="12.75">
      <c r="A546" s="43" t="s">
        <v>668</v>
      </c>
      <c r="B546" s="2">
        <v>487.166666666667</v>
      </c>
    </row>
    <row r="547" spans="1:2" ht="12.75">
      <c r="A547" s="43" t="s">
        <v>669</v>
      </c>
      <c r="B547" s="2">
        <v>485.666666666667</v>
      </c>
    </row>
    <row r="548" spans="1:2" ht="12.75">
      <c r="A548" s="43" t="s">
        <v>670</v>
      </c>
      <c r="B548" s="2">
        <v>484.166666666667</v>
      </c>
    </row>
    <row r="549" spans="1:2" ht="12.75">
      <c r="A549" s="43" t="s">
        <v>671</v>
      </c>
      <c r="B549" s="2">
        <v>482.666666666667</v>
      </c>
    </row>
    <row r="550" spans="1:2" ht="12.75">
      <c r="A550" s="43" t="s">
        <v>672</v>
      </c>
      <c r="B550" s="2">
        <v>481.166666666667</v>
      </c>
    </row>
    <row r="551" spans="1:2" ht="12.75">
      <c r="A551" s="43" t="s">
        <v>673</v>
      </c>
      <c r="B551" s="2">
        <v>479.666666666667</v>
      </c>
    </row>
    <row r="552" spans="1:2" ht="12.75">
      <c r="A552" s="43" t="s">
        <v>674</v>
      </c>
      <c r="B552" s="2">
        <v>478.166666666667</v>
      </c>
    </row>
    <row r="553" spans="1:2" ht="12.75">
      <c r="A553" s="43" t="s">
        <v>675</v>
      </c>
      <c r="B553" s="2">
        <v>476.666666666667</v>
      </c>
    </row>
    <row r="554" spans="1:2" ht="12.75">
      <c r="A554" s="43" t="s">
        <v>676</v>
      </c>
      <c r="B554" s="2">
        <v>475.166666666667</v>
      </c>
    </row>
    <row r="555" spans="1:2" ht="12.75">
      <c r="A555" s="43" t="s">
        <v>677</v>
      </c>
      <c r="B555" s="2">
        <v>473.666666666667</v>
      </c>
    </row>
    <row r="556" spans="1:2" ht="12.75">
      <c r="A556" s="43" t="s">
        <v>678</v>
      </c>
      <c r="B556" s="2">
        <v>472.166666666667</v>
      </c>
    </row>
    <row r="557" spans="1:2" ht="12.75">
      <c r="A557" s="43" t="s">
        <v>679</v>
      </c>
      <c r="B557" s="2">
        <v>470.666666666667</v>
      </c>
    </row>
    <row r="558" spans="1:2" ht="12.75">
      <c r="A558" s="43" t="s">
        <v>680</v>
      </c>
      <c r="B558" s="2">
        <v>469.166666666667</v>
      </c>
    </row>
    <row r="559" spans="1:2" ht="12.75">
      <c r="A559" s="43" t="s">
        <v>681</v>
      </c>
      <c r="B559" s="2">
        <v>467.666666666667</v>
      </c>
    </row>
    <row r="560" spans="1:2" ht="12.75">
      <c r="A560" s="43" t="s">
        <v>682</v>
      </c>
      <c r="B560" s="2">
        <v>466.166666666667</v>
      </c>
    </row>
    <row r="561" spans="1:2" ht="12.75">
      <c r="A561" s="43" t="s">
        <v>683</v>
      </c>
      <c r="B561" s="2">
        <v>464.666666666667</v>
      </c>
    </row>
    <row r="562" spans="1:2" ht="12.75">
      <c r="A562" s="43" t="s">
        <v>684</v>
      </c>
      <c r="B562" s="2">
        <v>463.166666666667</v>
      </c>
    </row>
    <row r="563" spans="1:2" ht="12.75">
      <c r="A563" s="43" t="s">
        <v>685</v>
      </c>
      <c r="B563" s="2">
        <v>461.666666666667</v>
      </c>
    </row>
    <row r="564" spans="1:2" ht="12.75">
      <c r="A564" s="43" t="s">
        <v>686</v>
      </c>
      <c r="B564" s="2">
        <v>460.166666666667</v>
      </c>
    </row>
    <row r="565" spans="1:2" ht="12.75">
      <c r="A565" s="43" t="s">
        <v>687</v>
      </c>
      <c r="B565" s="2">
        <v>458.666666666667</v>
      </c>
    </row>
    <row r="566" spans="1:2" ht="12.75">
      <c r="A566" s="43" t="s">
        <v>688</v>
      </c>
      <c r="B566" s="2">
        <v>457.166666666667</v>
      </c>
    </row>
    <row r="567" spans="1:2" ht="12.75">
      <c r="A567" s="43" t="s">
        <v>689</v>
      </c>
      <c r="B567" s="2">
        <v>455.666666666667</v>
      </c>
    </row>
    <row r="568" spans="1:2" ht="12.75">
      <c r="A568" s="43" t="s">
        <v>690</v>
      </c>
      <c r="B568" s="2">
        <v>454.166666666667</v>
      </c>
    </row>
    <row r="569" spans="1:2" ht="12.75">
      <c r="A569" s="43" t="s">
        <v>691</v>
      </c>
      <c r="B569" s="2">
        <v>452.666666666667</v>
      </c>
    </row>
    <row r="570" spans="1:2" ht="12.75">
      <c r="A570" s="43" t="s">
        <v>692</v>
      </c>
      <c r="B570" s="2">
        <v>451.166666666667</v>
      </c>
    </row>
    <row r="571" spans="1:2" ht="12.75">
      <c r="A571" s="43" t="s">
        <v>693</v>
      </c>
      <c r="B571" s="2">
        <v>449.666666666667</v>
      </c>
    </row>
    <row r="572" spans="1:2" ht="12.75">
      <c r="A572" s="43" t="s">
        <v>694</v>
      </c>
      <c r="B572" s="2">
        <v>448.166666666667</v>
      </c>
    </row>
    <row r="573" spans="1:2" ht="12.75">
      <c r="A573" s="43" t="s">
        <v>695</v>
      </c>
      <c r="B573" s="2">
        <v>446.666666666667</v>
      </c>
    </row>
    <row r="574" spans="1:2" ht="12.75">
      <c r="A574" s="43" t="s">
        <v>696</v>
      </c>
      <c r="B574" s="2">
        <v>445.166666666667</v>
      </c>
    </row>
    <row r="575" spans="1:2" ht="12.75">
      <c r="A575" s="43" t="s">
        <v>697</v>
      </c>
      <c r="B575" s="2">
        <v>443.666666666667</v>
      </c>
    </row>
    <row r="576" spans="1:2" ht="12.75">
      <c r="A576" s="43" t="s">
        <v>698</v>
      </c>
      <c r="B576" s="2">
        <v>442.166666666667</v>
      </c>
    </row>
    <row r="577" spans="1:2" ht="12.75">
      <c r="A577" s="43" t="s">
        <v>699</v>
      </c>
      <c r="B577" s="2">
        <v>440.666666666667</v>
      </c>
    </row>
    <row r="578" spans="1:2" ht="12.75">
      <c r="A578" s="43" t="s">
        <v>700</v>
      </c>
      <c r="B578" s="2">
        <v>439.166666666667</v>
      </c>
    </row>
    <row r="579" spans="1:2" ht="12.75">
      <c r="A579" s="43" t="s">
        <v>701</v>
      </c>
      <c r="B579" s="2">
        <v>437.666666666667</v>
      </c>
    </row>
    <row r="580" spans="1:2" ht="12.75">
      <c r="A580" s="43" t="s">
        <v>702</v>
      </c>
      <c r="B580" s="2">
        <v>436.166666666667</v>
      </c>
    </row>
    <row r="581" spans="1:2" ht="12.75">
      <c r="A581" s="43" t="s">
        <v>703</v>
      </c>
      <c r="B581" s="2">
        <v>434.666666666667</v>
      </c>
    </row>
    <row r="582" spans="1:2" ht="12.75">
      <c r="A582" s="43" t="s">
        <v>704</v>
      </c>
      <c r="B582" s="2">
        <v>433.166666666667</v>
      </c>
    </row>
    <row r="583" spans="1:2" ht="12.75">
      <c r="A583" s="43" t="s">
        <v>705</v>
      </c>
      <c r="B583" s="2">
        <v>431.666666666667</v>
      </c>
    </row>
    <row r="584" spans="1:2" ht="12.75">
      <c r="A584" s="43" t="s">
        <v>706</v>
      </c>
      <c r="B584" s="2">
        <v>430.166666666667</v>
      </c>
    </row>
    <row r="585" spans="1:2" ht="12.75">
      <c r="A585" s="43" t="s">
        <v>707</v>
      </c>
      <c r="B585" s="2">
        <v>428.666666666667</v>
      </c>
    </row>
    <row r="586" spans="1:2" ht="12.75">
      <c r="A586" s="43" t="s">
        <v>708</v>
      </c>
      <c r="B586" s="2">
        <v>427.166666666667</v>
      </c>
    </row>
    <row r="587" spans="1:2" ht="12.75">
      <c r="A587" s="43" t="s">
        <v>709</v>
      </c>
      <c r="B587" s="2">
        <v>425.666666666667</v>
      </c>
    </row>
    <row r="588" spans="1:2" ht="12.75">
      <c r="A588" s="43" t="s">
        <v>710</v>
      </c>
      <c r="B588" s="2">
        <v>424.166666666667</v>
      </c>
    </row>
    <row r="589" spans="1:2" ht="12.75">
      <c r="A589" s="43" t="s">
        <v>711</v>
      </c>
      <c r="B589" s="2">
        <v>422.666666666667</v>
      </c>
    </row>
    <row r="590" spans="1:2" ht="12.75">
      <c r="A590" s="43" t="s">
        <v>712</v>
      </c>
      <c r="B590" s="2">
        <v>421.166666666667</v>
      </c>
    </row>
    <row r="591" spans="1:2" ht="12.75">
      <c r="A591" s="43" t="s">
        <v>713</v>
      </c>
      <c r="B591" s="2">
        <v>419.666666666667</v>
      </c>
    </row>
    <row r="592" spans="1:2" ht="12.75">
      <c r="A592" s="43" t="s">
        <v>714</v>
      </c>
      <c r="B592" s="2">
        <v>418.166666666667</v>
      </c>
    </row>
    <row r="593" spans="1:2" ht="12.75">
      <c r="A593" s="43" t="s">
        <v>715</v>
      </c>
      <c r="B593" s="2">
        <v>416.666666666667</v>
      </c>
    </row>
    <row r="594" spans="1:2" ht="12.75">
      <c r="A594" s="43" t="s">
        <v>716</v>
      </c>
      <c r="B594" s="2">
        <v>415.166666666667</v>
      </c>
    </row>
    <row r="595" spans="1:2" ht="12.75">
      <c r="A595" s="43" t="s">
        <v>717</v>
      </c>
      <c r="B595" s="2">
        <v>413.666666666667</v>
      </c>
    </row>
    <row r="596" spans="1:2" ht="12.75">
      <c r="A596" s="43" t="s">
        <v>718</v>
      </c>
      <c r="B596" s="2">
        <v>412.166666666667</v>
      </c>
    </row>
    <row r="597" spans="1:2" ht="12.75">
      <c r="A597" s="43" t="s">
        <v>719</v>
      </c>
      <c r="B597" s="2">
        <v>410.666666666667</v>
      </c>
    </row>
    <row r="598" spans="1:2" ht="12.75">
      <c r="A598" s="43" t="s">
        <v>720</v>
      </c>
      <c r="B598" s="2">
        <v>409.166666666667</v>
      </c>
    </row>
    <row r="599" spans="1:2" ht="12.75">
      <c r="A599" s="43" t="s">
        <v>721</v>
      </c>
      <c r="B599" s="2">
        <v>407.666666666667</v>
      </c>
    </row>
    <row r="600" spans="1:2" ht="12.75">
      <c r="A600" s="43" t="s">
        <v>722</v>
      </c>
      <c r="B600" s="2">
        <v>406.166666666667</v>
      </c>
    </row>
    <row r="601" spans="1:2" ht="12.75">
      <c r="A601" s="43" t="s">
        <v>723</v>
      </c>
      <c r="B601" s="2">
        <v>404.666666666667</v>
      </c>
    </row>
    <row r="602" spans="1:2" ht="12.75">
      <c r="A602" s="43" t="s">
        <v>724</v>
      </c>
      <c r="B602" s="2">
        <v>403.166666666667</v>
      </c>
    </row>
    <row r="603" spans="1:2" ht="12.75">
      <c r="A603" s="43" t="s">
        <v>725</v>
      </c>
      <c r="B603" s="2">
        <v>401.666666666667</v>
      </c>
    </row>
    <row r="604" spans="1:2" ht="12.75">
      <c r="A604" s="43" t="s">
        <v>726</v>
      </c>
      <c r="B604" s="2">
        <v>400.166666666667</v>
      </c>
    </row>
    <row r="605" spans="1:2" ht="12.75">
      <c r="A605" s="43" t="s">
        <v>727</v>
      </c>
      <c r="B605" s="2">
        <v>398.666666666667</v>
      </c>
    </row>
    <row r="606" spans="1:2" ht="12.75">
      <c r="A606" s="43" t="s">
        <v>728</v>
      </c>
      <c r="B606" s="2">
        <v>397.166666666667</v>
      </c>
    </row>
    <row r="607" spans="1:2" ht="12.75">
      <c r="A607" s="43" t="s">
        <v>729</v>
      </c>
      <c r="B607" s="2">
        <v>395.666666666667</v>
      </c>
    </row>
    <row r="608" spans="1:2" ht="12.75">
      <c r="A608" s="43" t="s">
        <v>730</v>
      </c>
      <c r="B608" s="2">
        <v>394.166666666667</v>
      </c>
    </row>
    <row r="609" spans="1:2" ht="12.75">
      <c r="A609" s="43" t="s">
        <v>731</v>
      </c>
      <c r="B609" s="2">
        <v>392.666666666667</v>
      </c>
    </row>
    <row r="610" spans="1:2" ht="12.75">
      <c r="A610" s="43" t="s">
        <v>732</v>
      </c>
      <c r="B610" s="2">
        <v>391.166666666667</v>
      </c>
    </row>
    <row r="611" spans="1:2" ht="12.75">
      <c r="A611" s="43" t="s">
        <v>733</v>
      </c>
      <c r="B611" s="2">
        <v>389.666666666667</v>
      </c>
    </row>
    <row r="612" spans="1:2" ht="12.75">
      <c r="A612" s="43" t="s">
        <v>734</v>
      </c>
      <c r="B612" s="2">
        <v>388.166666666667</v>
      </c>
    </row>
    <row r="613" spans="1:2" ht="12.75">
      <c r="A613" s="43" t="s">
        <v>735</v>
      </c>
      <c r="B613" s="2">
        <v>386.666666666667</v>
      </c>
    </row>
    <row r="614" spans="1:2" ht="12.75">
      <c r="A614" s="43" t="s">
        <v>736</v>
      </c>
      <c r="B614" s="2">
        <v>385.166666666667</v>
      </c>
    </row>
    <row r="615" spans="1:2" ht="12.75">
      <c r="A615" s="43" t="s">
        <v>737</v>
      </c>
      <c r="B615" s="2">
        <v>383.666666666667</v>
      </c>
    </row>
    <row r="616" spans="1:2" ht="12.75">
      <c r="A616" s="43" t="s">
        <v>738</v>
      </c>
      <c r="B616" s="2">
        <v>382.166666666667</v>
      </c>
    </row>
    <row r="617" spans="1:2" ht="12.75">
      <c r="A617" s="43" t="s">
        <v>739</v>
      </c>
      <c r="B617" s="2">
        <v>380.666666666667</v>
      </c>
    </row>
    <row r="618" spans="1:2" ht="12.75">
      <c r="A618" s="43" t="s">
        <v>740</v>
      </c>
      <c r="B618" s="2">
        <v>379.166666666667</v>
      </c>
    </row>
    <row r="619" spans="1:2" ht="12.75">
      <c r="A619" s="43" t="s">
        <v>741</v>
      </c>
      <c r="B619" s="2">
        <v>377.666666666667</v>
      </c>
    </row>
    <row r="620" spans="1:2" ht="12.75">
      <c r="A620" s="43" t="s">
        <v>742</v>
      </c>
      <c r="B620" s="2">
        <v>376.166666666667</v>
      </c>
    </row>
    <row r="621" spans="1:2" ht="12.75">
      <c r="A621" s="43" t="s">
        <v>743</v>
      </c>
      <c r="B621" s="2">
        <v>374.666666666667</v>
      </c>
    </row>
    <row r="622" spans="1:2" ht="12.75">
      <c r="A622" s="43" t="s">
        <v>744</v>
      </c>
      <c r="B622" s="2">
        <v>373.166666666667</v>
      </c>
    </row>
    <row r="623" spans="1:2" ht="12.75">
      <c r="A623" s="43" t="s">
        <v>745</v>
      </c>
      <c r="B623" s="2">
        <v>371.666666666667</v>
      </c>
    </row>
    <row r="624" spans="1:2" ht="12.75">
      <c r="A624" s="43" t="s">
        <v>746</v>
      </c>
      <c r="B624" s="2">
        <v>370.166666666667</v>
      </c>
    </row>
    <row r="625" spans="1:2" ht="12.75">
      <c r="A625" s="43" t="s">
        <v>747</v>
      </c>
      <c r="B625" s="2">
        <v>368.666666666667</v>
      </c>
    </row>
    <row r="626" spans="1:2" ht="12.75">
      <c r="A626" s="43" t="s">
        <v>748</v>
      </c>
      <c r="B626" s="2">
        <v>367.166666666667</v>
      </c>
    </row>
    <row r="627" spans="1:2" ht="12.75">
      <c r="A627" s="43" t="s">
        <v>749</v>
      </c>
      <c r="B627" s="2">
        <v>365.666666666667</v>
      </c>
    </row>
    <row r="628" spans="1:2" ht="12.75">
      <c r="A628" s="43" t="s">
        <v>750</v>
      </c>
      <c r="B628" s="2">
        <v>364.166666666667</v>
      </c>
    </row>
    <row r="629" spans="1:2" ht="12.75">
      <c r="A629" s="43" t="s">
        <v>751</v>
      </c>
      <c r="B629" s="2">
        <v>362.666666666667</v>
      </c>
    </row>
    <row r="630" spans="1:2" ht="12.75">
      <c r="A630" s="43" t="s">
        <v>752</v>
      </c>
      <c r="B630" s="2">
        <v>361.166666666667</v>
      </c>
    </row>
    <row r="631" spans="1:2" ht="12.75">
      <c r="A631" s="43" t="s">
        <v>753</v>
      </c>
      <c r="B631" s="2">
        <v>359.666666666667</v>
      </c>
    </row>
    <row r="632" spans="1:2" ht="12.75">
      <c r="A632" s="43" t="s">
        <v>754</v>
      </c>
      <c r="B632" s="2">
        <v>358.166666666667</v>
      </c>
    </row>
    <row r="633" spans="1:2" ht="12.75">
      <c r="A633" s="43" t="s">
        <v>755</v>
      </c>
      <c r="B633" s="2">
        <v>356.666666666667</v>
      </c>
    </row>
    <row r="634" spans="1:2" ht="12.75">
      <c r="A634" s="43" t="s">
        <v>756</v>
      </c>
      <c r="B634" s="2">
        <v>355.166666666667</v>
      </c>
    </row>
    <row r="635" spans="1:2" ht="12.75">
      <c r="A635" s="43" t="s">
        <v>757</v>
      </c>
      <c r="B635" s="2">
        <v>353.666666666667</v>
      </c>
    </row>
    <row r="636" spans="1:2" ht="12.75">
      <c r="A636" s="43" t="s">
        <v>758</v>
      </c>
      <c r="B636" s="2">
        <v>352.166666666667</v>
      </c>
    </row>
    <row r="637" spans="1:2" ht="12.75">
      <c r="A637" s="43" t="s">
        <v>759</v>
      </c>
      <c r="B637" s="2">
        <v>350.666666666667</v>
      </c>
    </row>
    <row r="638" spans="1:2" ht="12.75">
      <c r="A638" s="43" t="s">
        <v>760</v>
      </c>
      <c r="B638" s="2">
        <v>349.166666666667</v>
      </c>
    </row>
    <row r="639" spans="1:2" ht="12.75">
      <c r="A639" s="43" t="s">
        <v>761</v>
      </c>
      <c r="B639" s="2">
        <v>347.666666666667</v>
      </c>
    </row>
    <row r="640" spans="1:2" ht="12.75">
      <c r="A640" s="43" t="s">
        <v>762</v>
      </c>
      <c r="B640" s="2">
        <v>346.166666666667</v>
      </c>
    </row>
    <row r="641" spans="1:2" ht="12.75">
      <c r="A641" s="43" t="s">
        <v>763</v>
      </c>
      <c r="B641" s="2">
        <v>344.666666666667</v>
      </c>
    </row>
    <row r="642" spans="1:2" ht="12.75">
      <c r="A642" s="43" t="s">
        <v>764</v>
      </c>
      <c r="B642" s="2">
        <v>343.166666666667</v>
      </c>
    </row>
    <row r="643" spans="1:2" ht="12.75">
      <c r="A643" s="43" t="s">
        <v>765</v>
      </c>
      <c r="B643" s="2">
        <v>341.666666666667</v>
      </c>
    </row>
    <row r="644" spans="1:2" ht="12.75">
      <c r="A644" s="43" t="s">
        <v>766</v>
      </c>
      <c r="B644" s="2">
        <v>340.166666666667</v>
      </c>
    </row>
    <row r="645" spans="1:2" ht="12.75">
      <c r="A645" s="43" t="s">
        <v>767</v>
      </c>
      <c r="B645" s="2">
        <v>338.666666666667</v>
      </c>
    </row>
    <row r="646" spans="1:2" ht="12.75">
      <c r="A646" s="43" t="s">
        <v>768</v>
      </c>
      <c r="B646" s="2">
        <v>337.166666666667</v>
      </c>
    </row>
    <row r="647" spans="1:2" ht="12.75">
      <c r="A647" s="43" t="s">
        <v>769</v>
      </c>
      <c r="B647" s="2">
        <v>335.666666666667</v>
      </c>
    </row>
    <row r="648" spans="1:2" ht="12.75">
      <c r="A648" s="43" t="s">
        <v>770</v>
      </c>
      <c r="B648" s="2">
        <v>334.166666666667</v>
      </c>
    </row>
    <row r="649" spans="1:2" ht="12.75">
      <c r="A649" s="43" t="s">
        <v>771</v>
      </c>
      <c r="B649" s="2">
        <v>332.666666666667</v>
      </c>
    </row>
    <row r="650" spans="1:2" ht="12.75">
      <c r="A650" s="43" t="s">
        <v>772</v>
      </c>
      <c r="B650" s="2">
        <v>331.166666666667</v>
      </c>
    </row>
    <row r="651" spans="1:2" ht="12.75">
      <c r="A651" s="43" t="s">
        <v>773</v>
      </c>
      <c r="B651" s="2">
        <v>329.666666666667</v>
      </c>
    </row>
    <row r="652" spans="1:2" ht="12.75">
      <c r="A652" s="43" t="s">
        <v>774</v>
      </c>
      <c r="B652" s="2">
        <v>328.166666666667</v>
      </c>
    </row>
    <row r="653" spans="1:2" ht="12.75">
      <c r="A653" s="43" t="s">
        <v>775</v>
      </c>
      <c r="B653" s="2">
        <v>326.666666666667</v>
      </c>
    </row>
    <row r="654" spans="1:2" ht="12.75">
      <c r="A654" s="43" t="s">
        <v>776</v>
      </c>
      <c r="B654" s="2">
        <v>325.166666666667</v>
      </c>
    </row>
    <row r="655" spans="1:2" ht="12.75">
      <c r="A655" s="43" t="s">
        <v>777</v>
      </c>
      <c r="B655" s="2">
        <v>323.666666666667</v>
      </c>
    </row>
    <row r="656" spans="1:2" ht="12.75">
      <c r="A656" s="43" t="s">
        <v>778</v>
      </c>
      <c r="B656" s="2">
        <v>322.166666666667</v>
      </c>
    </row>
    <row r="657" spans="1:2" ht="12.75">
      <c r="A657" s="43" t="s">
        <v>779</v>
      </c>
      <c r="B657" s="2">
        <v>320.666666666667</v>
      </c>
    </row>
    <row r="658" spans="1:2" ht="12.75">
      <c r="A658" s="43" t="s">
        <v>780</v>
      </c>
      <c r="B658" s="2">
        <v>319.166666666667</v>
      </c>
    </row>
    <row r="659" spans="1:2" ht="12.75">
      <c r="A659" s="43" t="s">
        <v>781</v>
      </c>
      <c r="B659" s="2">
        <v>317.666666666667</v>
      </c>
    </row>
    <row r="660" spans="1:2" ht="12.75">
      <c r="A660" s="43" t="s">
        <v>782</v>
      </c>
      <c r="B660" s="2">
        <v>316.166666666667</v>
      </c>
    </row>
    <row r="661" spans="1:2" ht="12.75">
      <c r="A661" s="43" t="s">
        <v>783</v>
      </c>
      <c r="B661" s="2">
        <v>314.666666666667</v>
      </c>
    </row>
    <row r="662" spans="1:2" ht="12.75">
      <c r="A662" s="43" t="s">
        <v>784</v>
      </c>
      <c r="B662" s="2">
        <v>313.166666666667</v>
      </c>
    </row>
    <row r="663" spans="1:2" ht="12.75">
      <c r="A663" s="43" t="s">
        <v>785</v>
      </c>
      <c r="B663" s="2">
        <v>311.666666666667</v>
      </c>
    </row>
    <row r="664" spans="1:2" ht="12.75">
      <c r="A664" s="43" t="s">
        <v>786</v>
      </c>
      <c r="B664" s="2">
        <v>310.166666666667</v>
      </c>
    </row>
    <row r="665" spans="1:2" ht="12.75">
      <c r="A665" s="43" t="s">
        <v>787</v>
      </c>
      <c r="B665" s="2">
        <v>308.666666666667</v>
      </c>
    </row>
    <row r="666" spans="1:2" ht="12.75">
      <c r="A666" s="43" t="s">
        <v>788</v>
      </c>
      <c r="B666" s="2">
        <v>307.166666666667</v>
      </c>
    </row>
    <row r="667" spans="1:2" ht="12.75">
      <c r="A667" s="43" t="s">
        <v>789</v>
      </c>
      <c r="B667" s="2">
        <v>305.666666666667</v>
      </c>
    </row>
    <row r="668" spans="1:2" ht="12.75">
      <c r="A668" s="43" t="s">
        <v>790</v>
      </c>
      <c r="B668" s="2">
        <v>304.166666666667</v>
      </c>
    </row>
    <row r="669" spans="1:2" ht="12.75">
      <c r="A669" s="43" t="s">
        <v>791</v>
      </c>
      <c r="B669" s="2">
        <v>302.666666666667</v>
      </c>
    </row>
    <row r="670" spans="1:2" ht="12.75">
      <c r="A670" s="43" t="s">
        <v>792</v>
      </c>
      <c r="B670" s="2">
        <v>301.166666666667</v>
      </c>
    </row>
    <row r="671" spans="1:2" ht="12.75">
      <c r="A671" s="43" t="s">
        <v>793</v>
      </c>
      <c r="B671" s="2">
        <v>299.666666666667</v>
      </c>
    </row>
    <row r="672" spans="1:2" ht="12.75">
      <c r="A672" s="43" t="s">
        <v>794</v>
      </c>
      <c r="B672" s="2">
        <v>298.166666666667</v>
      </c>
    </row>
    <row r="673" spans="1:2" ht="12.75">
      <c r="A673" s="43" t="s">
        <v>795</v>
      </c>
      <c r="B673" s="2">
        <v>296.666666666667</v>
      </c>
    </row>
    <row r="674" spans="1:2" ht="12.75">
      <c r="A674" s="43" t="s">
        <v>796</v>
      </c>
      <c r="B674" s="2">
        <v>295.166666666667</v>
      </c>
    </row>
    <row r="675" spans="1:2" ht="12.75">
      <c r="A675" s="43" t="s">
        <v>797</v>
      </c>
      <c r="B675" s="2">
        <v>293.666666666667</v>
      </c>
    </row>
    <row r="676" spans="1:2" ht="12.75">
      <c r="A676" s="43" t="s">
        <v>798</v>
      </c>
      <c r="B676" s="2">
        <v>292.166666666667</v>
      </c>
    </row>
    <row r="677" spans="1:2" ht="12.75">
      <c r="A677" s="43" t="s">
        <v>799</v>
      </c>
      <c r="B677" s="2">
        <v>290.666666666667</v>
      </c>
    </row>
    <row r="678" spans="1:2" ht="12.75">
      <c r="A678" s="43" t="s">
        <v>800</v>
      </c>
      <c r="B678" s="2">
        <v>289.166666666667</v>
      </c>
    </row>
    <row r="679" spans="1:2" ht="12.75">
      <c r="A679" s="43" t="s">
        <v>801</v>
      </c>
      <c r="B679" s="2">
        <v>287.666666666667</v>
      </c>
    </row>
    <row r="680" spans="1:2" ht="12.75">
      <c r="A680" s="43" t="s">
        <v>802</v>
      </c>
      <c r="B680" s="2">
        <v>286.166666666667</v>
      </c>
    </row>
    <row r="681" spans="1:2" ht="12.75">
      <c r="A681" s="43" t="s">
        <v>803</v>
      </c>
      <c r="B681" s="2">
        <v>284.666666666667</v>
      </c>
    </row>
    <row r="682" spans="1:2" ht="12.75">
      <c r="A682" s="43" t="s">
        <v>804</v>
      </c>
      <c r="B682" s="2">
        <v>283.166666666667</v>
      </c>
    </row>
    <row r="683" spans="1:2" ht="12.75">
      <c r="A683" s="43" t="s">
        <v>805</v>
      </c>
      <c r="B683" s="2">
        <v>281.666666666667</v>
      </c>
    </row>
    <row r="684" spans="1:2" ht="12.75">
      <c r="A684" s="43" t="s">
        <v>806</v>
      </c>
      <c r="B684" s="2">
        <v>280.166666666667</v>
      </c>
    </row>
    <row r="685" spans="1:2" ht="12.75">
      <c r="A685" s="43" t="s">
        <v>807</v>
      </c>
      <c r="B685" s="2">
        <v>278.666666666667</v>
      </c>
    </row>
    <row r="686" spans="1:2" ht="12.75">
      <c r="A686" s="43" t="s">
        <v>808</v>
      </c>
      <c r="B686" s="2">
        <v>277.166666666667</v>
      </c>
    </row>
    <row r="687" spans="1:2" ht="12.75">
      <c r="A687" s="43" t="s">
        <v>809</v>
      </c>
      <c r="B687" s="2">
        <v>275.666666666667</v>
      </c>
    </row>
    <row r="688" spans="1:2" ht="12.75">
      <c r="A688" s="43" t="s">
        <v>810</v>
      </c>
      <c r="B688" s="2">
        <v>274.166666666667</v>
      </c>
    </row>
    <row r="689" spans="1:2" ht="12.75">
      <c r="A689" s="43" t="s">
        <v>811</v>
      </c>
      <c r="B689" s="2">
        <v>272.666666666667</v>
      </c>
    </row>
    <row r="690" spans="1:2" ht="12.75">
      <c r="A690" s="43" t="s">
        <v>812</v>
      </c>
      <c r="B690" s="2">
        <v>271.166666666667</v>
      </c>
    </row>
    <row r="691" spans="1:2" ht="12.75">
      <c r="A691" s="43" t="s">
        <v>813</v>
      </c>
      <c r="B691" s="2">
        <v>269.666666666667</v>
      </c>
    </row>
    <row r="692" spans="1:2" ht="12.75">
      <c r="A692" s="43" t="s">
        <v>814</v>
      </c>
      <c r="B692" s="2">
        <v>268.166666666667</v>
      </c>
    </row>
    <row r="693" spans="1:2" ht="12.75">
      <c r="A693" s="43" t="s">
        <v>815</v>
      </c>
      <c r="B693" s="2">
        <v>266.666666666667</v>
      </c>
    </row>
    <row r="694" spans="1:2" ht="12.75">
      <c r="A694" s="43" t="s">
        <v>816</v>
      </c>
      <c r="B694" s="2">
        <v>265.166666666667</v>
      </c>
    </row>
    <row r="695" spans="1:2" ht="12.75">
      <c r="A695" s="43" t="s">
        <v>817</v>
      </c>
      <c r="B695" s="2">
        <v>263.666666666667</v>
      </c>
    </row>
    <row r="696" spans="1:2" ht="12.75">
      <c r="A696" s="43" t="s">
        <v>818</v>
      </c>
      <c r="B696" s="2">
        <v>262.166666666667</v>
      </c>
    </row>
    <row r="697" spans="1:2" ht="12.75">
      <c r="A697" s="43" t="s">
        <v>819</v>
      </c>
      <c r="B697" s="2">
        <v>260.666666666667</v>
      </c>
    </row>
    <row r="698" spans="1:2" ht="12.75">
      <c r="A698" s="43" t="s">
        <v>820</v>
      </c>
      <c r="B698" s="2">
        <v>259.166666666667</v>
      </c>
    </row>
    <row r="699" spans="1:2" ht="12.75">
      <c r="A699" s="43" t="s">
        <v>821</v>
      </c>
      <c r="B699" s="2">
        <v>257.666666666667</v>
      </c>
    </row>
    <row r="700" spans="1:2" ht="12.75">
      <c r="A700" s="43" t="s">
        <v>822</v>
      </c>
      <c r="B700" s="2">
        <v>256.166666666667</v>
      </c>
    </row>
    <row r="701" spans="1:2" ht="12.75">
      <c r="A701" s="43" t="s">
        <v>823</v>
      </c>
      <c r="B701" s="2">
        <v>254.666666666667</v>
      </c>
    </row>
    <row r="702" spans="1:2" ht="12.75">
      <c r="A702" s="43" t="s">
        <v>824</v>
      </c>
      <c r="B702" s="2">
        <v>253.166666666667</v>
      </c>
    </row>
    <row r="703" spans="1:2" ht="12.75">
      <c r="A703" s="43" t="s">
        <v>825</v>
      </c>
      <c r="B703" s="2">
        <v>251.666666666667</v>
      </c>
    </row>
    <row r="704" spans="1:2" ht="12.75">
      <c r="A704" s="43" t="s">
        <v>826</v>
      </c>
      <c r="B704" s="2">
        <v>250.166666666667</v>
      </c>
    </row>
    <row r="705" spans="1:2" ht="12.75">
      <c r="A705" s="43" t="s">
        <v>827</v>
      </c>
      <c r="B705" s="2">
        <v>248.666666666667</v>
      </c>
    </row>
    <row r="706" spans="1:2" ht="12.75">
      <c r="A706" s="43" t="s">
        <v>828</v>
      </c>
      <c r="B706" s="2">
        <v>247.166666666667</v>
      </c>
    </row>
    <row r="707" spans="1:2" ht="12.75">
      <c r="A707" s="43" t="s">
        <v>829</v>
      </c>
      <c r="B707" s="2">
        <v>245.666666666667</v>
      </c>
    </row>
    <row r="708" spans="1:2" ht="12.75">
      <c r="A708" s="43" t="s">
        <v>830</v>
      </c>
      <c r="B708" s="2">
        <v>244.166666666667</v>
      </c>
    </row>
    <row r="709" spans="1:2" ht="12.75">
      <c r="A709" s="43" t="s">
        <v>831</v>
      </c>
      <c r="B709" s="2">
        <v>242.666666666667</v>
      </c>
    </row>
    <row r="710" spans="1:2" ht="12.75">
      <c r="A710" s="43" t="s">
        <v>832</v>
      </c>
      <c r="B710" s="2">
        <v>241.166666666667</v>
      </c>
    </row>
    <row r="711" spans="1:2" ht="12.75">
      <c r="A711" s="43" t="s">
        <v>833</v>
      </c>
      <c r="B711" s="2">
        <v>239.666666666667</v>
      </c>
    </row>
    <row r="712" spans="1:2" ht="12.75">
      <c r="A712" s="43" t="s">
        <v>834</v>
      </c>
      <c r="B712" s="2">
        <v>238.166666666667</v>
      </c>
    </row>
    <row r="713" spans="1:2" ht="12.75">
      <c r="A713" s="43" t="s">
        <v>835</v>
      </c>
      <c r="B713" s="2">
        <v>236.666666666667</v>
      </c>
    </row>
    <row r="714" spans="1:2" ht="12.75">
      <c r="A714" s="43" t="s">
        <v>836</v>
      </c>
      <c r="B714" s="2">
        <v>235.166666666667</v>
      </c>
    </row>
    <row r="715" spans="1:2" ht="12.75">
      <c r="A715" s="43" t="s">
        <v>837</v>
      </c>
      <c r="B715" s="2">
        <v>233.666666666667</v>
      </c>
    </row>
    <row r="716" spans="1:2" ht="12.75">
      <c r="A716" s="43" t="s">
        <v>838</v>
      </c>
      <c r="B716" s="2">
        <v>232.166666666667</v>
      </c>
    </row>
    <row r="717" spans="1:2" ht="12.75">
      <c r="A717" s="43" t="s">
        <v>839</v>
      </c>
      <c r="B717" s="2">
        <v>230.666666666667</v>
      </c>
    </row>
    <row r="718" spans="1:2" ht="12.75">
      <c r="A718" s="43" t="s">
        <v>840</v>
      </c>
      <c r="B718" s="2">
        <v>229.166666666667</v>
      </c>
    </row>
    <row r="719" spans="1:2" ht="12.75">
      <c r="A719" s="43" t="s">
        <v>841</v>
      </c>
      <c r="B719" s="2">
        <v>227.666666666667</v>
      </c>
    </row>
    <row r="720" spans="1:2" ht="12.75">
      <c r="A720" s="43" t="s">
        <v>842</v>
      </c>
      <c r="B720" s="2">
        <v>226.166666666667</v>
      </c>
    </row>
    <row r="721" spans="1:2" ht="12.75">
      <c r="A721" s="43" t="s">
        <v>843</v>
      </c>
      <c r="B721" s="2">
        <v>224.666666666667</v>
      </c>
    </row>
    <row r="722" spans="1:2" ht="12.75">
      <c r="A722" s="43" t="s">
        <v>844</v>
      </c>
      <c r="B722" s="2">
        <v>223.166666666667</v>
      </c>
    </row>
    <row r="723" spans="1:2" ht="12.75">
      <c r="A723" s="43" t="s">
        <v>845</v>
      </c>
      <c r="B723" s="2">
        <v>221.666666666667</v>
      </c>
    </row>
    <row r="724" spans="1:2" ht="12.75">
      <c r="A724" s="43" t="s">
        <v>846</v>
      </c>
      <c r="B724" s="2">
        <v>220.166666666667</v>
      </c>
    </row>
    <row r="725" spans="1:2" ht="12.75">
      <c r="A725" s="43" t="s">
        <v>847</v>
      </c>
      <c r="B725" s="2">
        <v>218.666666666667</v>
      </c>
    </row>
    <row r="726" spans="1:2" ht="12.75">
      <c r="A726" s="43" t="s">
        <v>848</v>
      </c>
      <c r="B726" s="2">
        <v>217.166666666667</v>
      </c>
    </row>
    <row r="727" spans="1:2" ht="12.75">
      <c r="A727" s="43" t="s">
        <v>849</v>
      </c>
      <c r="B727" s="2">
        <v>215.666666666667</v>
      </c>
    </row>
    <row r="728" spans="1:2" ht="12.75">
      <c r="A728" s="43" t="s">
        <v>850</v>
      </c>
      <c r="B728" s="2">
        <v>214.166666666667</v>
      </c>
    </row>
    <row r="729" spans="1:2" ht="12.75">
      <c r="A729" s="43" t="s">
        <v>851</v>
      </c>
      <c r="B729" s="2">
        <v>212.666666666667</v>
      </c>
    </row>
    <row r="730" spans="1:2" ht="12.75">
      <c r="A730" s="43" t="s">
        <v>852</v>
      </c>
      <c r="B730" s="2">
        <v>211.166666666667</v>
      </c>
    </row>
    <row r="731" spans="1:2" ht="12.75">
      <c r="A731" s="43" t="s">
        <v>853</v>
      </c>
      <c r="B731" s="2">
        <v>209.666666666667</v>
      </c>
    </row>
    <row r="732" spans="1:2" ht="12.75">
      <c r="A732" s="43" t="s">
        <v>854</v>
      </c>
      <c r="B732" s="2">
        <v>208.166666666667</v>
      </c>
    </row>
    <row r="733" spans="1:2" ht="12.75">
      <c r="A733" s="43" t="s">
        <v>855</v>
      </c>
      <c r="B733" s="2">
        <v>206.666666666667</v>
      </c>
    </row>
    <row r="734" spans="1:2" ht="12.75">
      <c r="A734" s="43" t="s">
        <v>856</v>
      </c>
      <c r="B734" s="2">
        <v>205.166666666667</v>
      </c>
    </row>
    <row r="735" spans="1:2" ht="12.75">
      <c r="A735" s="43" t="s">
        <v>857</v>
      </c>
      <c r="B735" s="2">
        <v>203.666666666667</v>
      </c>
    </row>
    <row r="736" spans="1:2" ht="12.75">
      <c r="A736" s="43" t="s">
        <v>858</v>
      </c>
      <c r="B736" s="2">
        <v>202.166666666667</v>
      </c>
    </row>
    <row r="737" spans="1:2" ht="12.75">
      <c r="A737" s="43" t="s">
        <v>859</v>
      </c>
      <c r="B737" s="2">
        <v>200.666666666667</v>
      </c>
    </row>
    <row r="738" spans="1:2" ht="12.75">
      <c r="A738" s="43" t="s">
        <v>860</v>
      </c>
      <c r="B738" s="2">
        <v>199.166666666667</v>
      </c>
    </row>
    <row r="739" spans="1:2" ht="12.75">
      <c r="A739" s="43" t="s">
        <v>861</v>
      </c>
      <c r="B739" s="2">
        <v>197.666666666667</v>
      </c>
    </row>
    <row r="740" spans="1:2" ht="12.75">
      <c r="A740" s="43" t="s">
        <v>862</v>
      </c>
      <c r="B740" s="2">
        <v>196.166666666667</v>
      </c>
    </row>
    <row r="741" spans="1:2" ht="12.75">
      <c r="A741" s="43" t="s">
        <v>863</v>
      </c>
      <c r="B741" s="2">
        <v>194.666666666667</v>
      </c>
    </row>
    <row r="742" spans="1:2" ht="12.75">
      <c r="A742" s="43" t="s">
        <v>864</v>
      </c>
      <c r="B742" s="2">
        <v>193.166666666667</v>
      </c>
    </row>
    <row r="743" spans="1:2" ht="12.75">
      <c r="A743" s="43" t="s">
        <v>865</v>
      </c>
      <c r="B743" s="2">
        <v>191.666666666667</v>
      </c>
    </row>
    <row r="744" spans="1:2" ht="12.75">
      <c r="A744" s="43" t="s">
        <v>866</v>
      </c>
      <c r="B744" s="2">
        <v>190.166666666667</v>
      </c>
    </row>
    <row r="745" spans="1:2" ht="12.75">
      <c r="A745" s="43" t="s">
        <v>867</v>
      </c>
      <c r="B745" s="2">
        <v>188.666666666667</v>
      </c>
    </row>
    <row r="746" spans="1:2" ht="12.75">
      <c r="A746" s="43" t="s">
        <v>868</v>
      </c>
      <c r="B746" s="2">
        <v>187.166666666667</v>
      </c>
    </row>
    <row r="747" spans="1:2" ht="12.75">
      <c r="A747" s="43" t="s">
        <v>869</v>
      </c>
      <c r="B747" s="2">
        <v>185.666666666667</v>
      </c>
    </row>
    <row r="748" spans="1:2" ht="12.75">
      <c r="A748" s="43" t="s">
        <v>870</v>
      </c>
      <c r="B748" s="2">
        <v>184.166666666667</v>
      </c>
    </row>
    <row r="749" spans="1:2" ht="12.75">
      <c r="A749" s="43" t="s">
        <v>871</v>
      </c>
      <c r="B749" s="2">
        <v>182.666666666667</v>
      </c>
    </row>
    <row r="750" spans="1:2" ht="12.75">
      <c r="A750" s="43" t="s">
        <v>872</v>
      </c>
      <c r="B750" s="2">
        <v>181.166666666667</v>
      </c>
    </row>
    <row r="751" spans="1:2" ht="12.75">
      <c r="A751" s="43" t="s">
        <v>873</v>
      </c>
      <c r="B751" s="2">
        <v>179.666666666667</v>
      </c>
    </row>
    <row r="752" spans="1:2" ht="12.75">
      <c r="A752" s="43" t="s">
        <v>874</v>
      </c>
      <c r="B752" s="2">
        <v>178.166666666667</v>
      </c>
    </row>
    <row r="753" spans="1:2" ht="12.75">
      <c r="A753" s="43" t="s">
        <v>875</v>
      </c>
      <c r="B753" s="2">
        <v>176.666666666667</v>
      </c>
    </row>
    <row r="754" spans="1:2" ht="12.75">
      <c r="A754" s="43" t="s">
        <v>876</v>
      </c>
      <c r="B754" s="2">
        <v>175.166666666667</v>
      </c>
    </row>
    <row r="755" spans="1:2" ht="12.75">
      <c r="A755" s="43" t="s">
        <v>877</v>
      </c>
      <c r="B755" s="2">
        <v>173.666666666667</v>
      </c>
    </row>
    <row r="756" spans="1:2" ht="12.75">
      <c r="A756" s="43" t="s">
        <v>878</v>
      </c>
      <c r="B756" s="2">
        <v>172.166666666667</v>
      </c>
    </row>
    <row r="757" spans="1:2" ht="12.75">
      <c r="A757" s="43" t="s">
        <v>879</v>
      </c>
      <c r="B757" s="2">
        <v>170.666666666667</v>
      </c>
    </row>
    <row r="758" spans="1:2" ht="12.75">
      <c r="A758" s="43" t="s">
        <v>880</v>
      </c>
      <c r="B758" s="2">
        <v>169.166666666667</v>
      </c>
    </row>
    <row r="759" spans="1:2" ht="12.75">
      <c r="A759" s="43" t="s">
        <v>881</v>
      </c>
      <c r="B759" s="2">
        <v>167.666666666667</v>
      </c>
    </row>
    <row r="760" spans="1:2" ht="12.75">
      <c r="A760" s="43" t="s">
        <v>882</v>
      </c>
      <c r="B760" s="2">
        <v>166.166666666667</v>
      </c>
    </row>
    <row r="761" spans="1:2" ht="12.75">
      <c r="A761" s="43" t="s">
        <v>883</v>
      </c>
      <c r="B761" s="2">
        <v>164.666666666667</v>
      </c>
    </row>
    <row r="762" spans="1:2" ht="12.75">
      <c r="A762" s="43" t="s">
        <v>884</v>
      </c>
      <c r="B762" s="2">
        <v>163.166666666667</v>
      </c>
    </row>
    <row r="763" spans="1:2" ht="12.75">
      <c r="A763" s="43" t="s">
        <v>885</v>
      </c>
      <c r="B763" s="2">
        <v>161.666666666667</v>
      </c>
    </row>
    <row r="764" spans="1:2" ht="12.75">
      <c r="A764" s="43" t="s">
        <v>886</v>
      </c>
      <c r="B764" s="2">
        <v>160.166666666667</v>
      </c>
    </row>
    <row r="765" spans="1:2" ht="12.75">
      <c r="A765" s="43" t="s">
        <v>887</v>
      </c>
      <c r="B765" s="2">
        <v>158.666666666667</v>
      </c>
    </row>
    <row r="766" spans="1:2" ht="12.75">
      <c r="A766" s="43" t="s">
        <v>888</v>
      </c>
      <c r="B766" s="2">
        <v>157.166666666667</v>
      </c>
    </row>
    <row r="767" spans="1:2" ht="12.75">
      <c r="A767" s="43" t="s">
        <v>889</v>
      </c>
      <c r="B767" s="2">
        <v>155.666666666667</v>
      </c>
    </row>
    <row r="768" spans="1:2" ht="12.75">
      <c r="A768" s="43" t="s">
        <v>890</v>
      </c>
      <c r="B768" s="2">
        <v>154.166666666667</v>
      </c>
    </row>
    <row r="769" spans="1:2" ht="12.75">
      <c r="A769" s="43" t="s">
        <v>891</v>
      </c>
      <c r="B769" s="2">
        <v>152.666666666667</v>
      </c>
    </row>
    <row r="770" spans="1:2" ht="12.75">
      <c r="A770" s="43" t="s">
        <v>892</v>
      </c>
      <c r="B770" s="2">
        <v>151.166666666667</v>
      </c>
    </row>
    <row r="771" spans="1:2" ht="12.75">
      <c r="A771" s="43" t="s">
        <v>893</v>
      </c>
      <c r="B771" s="2">
        <v>149.666666666667</v>
      </c>
    </row>
    <row r="772" spans="1:2" ht="12.75">
      <c r="A772" s="43" t="s">
        <v>894</v>
      </c>
      <c r="B772" s="2">
        <v>148.166666666667</v>
      </c>
    </row>
    <row r="773" spans="1:2" ht="12.75">
      <c r="A773" s="43" t="s">
        <v>895</v>
      </c>
      <c r="B773" s="2">
        <v>146.666666666667</v>
      </c>
    </row>
    <row r="774" spans="1:2" ht="12.75">
      <c r="A774" s="43" t="s">
        <v>896</v>
      </c>
      <c r="B774" s="2">
        <v>145.166666666667</v>
      </c>
    </row>
    <row r="775" spans="1:2" ht="12.75">
      <c r="A775" s="43" t="s">
        <v>897</v>
      </c>
      <c r="B775" s="2">
        <v>143.666666666667</v>
      </c>
    </row>
    <row r="776" spans="1:2" ht="12.75">
      <c r="A776" s="43" t="s">
        <v>898</v>
      </c>
      <c r="B776" s="2">
        <v>142.166666666667</v>
      </c>
    </row>
    <row r="777" spans="1:2" ht="12.75">
      <c r="A777" s="43" t="s">
        <v>899</v>
      </c>
      <c r="B777" s="2">
        <v>140.666666666667</v>
      </c>
    </row>
    <row r="778" spans="1:2" ht="12.75">
      <c r="A778" s="43" t="s">
        <v>900</v>
      </c>
      <c r="B778" s="2">
        <v>139.166666666667</v>
      </c>
    </row>
    <row r="779" spans="1:2" ht="12.75">
      <c r="A779" s="43" t="s">
        <v>901</v>
      </c>
      <c r="B779" s="2">
        <v>137.666666666667</v>
      </c>
    </row>
    <row r="780" spans="1:2" ht="12.75">
      <c r="A780" s="43" t="s">
        <v>902</v>
      </c>
      <c r="B780" s="2">
        <v>136.166666666667</v>
      </c>
    </row>
    <row r="781" spans="1:2" ht="12.75">
      <c r="A781" s="43" t="s">
        <v>903</v>
      </c>
      <c r="B781" s="2">
        <v>134.666666666667</v>
      </c>
    </row>
    <row r="782" spans="1:2" ht="12.75">
      <c r="A782" s="43" t="s">
        <v>904</v>
      </c>
      <c r="B782" s="2">
        <v>133.166666666667</v>
      </c>
    </row>
    <row r="783" spans="1:2" ht="12.75">
      <c r="A783" s="43" t="s">
        <v>905</v>
      </c>
      <c r="B783" s="2">
        <v>131.666666666667</v>
      </c>
    </row>
    <row r="784" spans="1:2" ht="12.75">
      <c r="A784" s="43" t="s">
        <v>906</v>
      </c>
      <c r="B784" s="2">
        <v>130.166666666667</v>
      </c>
    </row>
    <row r="785" spans="1:2" ht="12.75">
      <c r="A785" s="43" t="s">
        <v>907</v>
      </c>
      <c r="B785" s="2">
        <v>128.666666666667</v>
      </c>
    </row>
    <row r="786" spans="1:2" ht="12.75">
      <c r="A786" s="43" t="s">
        <v>908</v>
      </c>
      <c r="B786" s="2">
        <v>127.166666666667</v>
      </c>
    </row>
    <row r="787" spans="1:2" ht="12.75">
      <c r="A787" s="43" t="s">
        <v>909</v>
      </c>
      <c r="B787" s="2">
        <v>125.666666666667</v>
      </c>
    </row>
    <row r="788" spans="1:2" ht="12.75">
      <c r="A788" s="43" t="s">
        <v>910</v>
      </c>
      <c r="B788" s="2">
        <v>124.166666666667</v>
      </c>
    </row>
    <row r="789" spans="1:2" ht="12.75">
      <c r="A789" s="43" t="s">
        <v>911</v>
      </c>
      <c r="B789" s="2">
        <v>122.666666666667</v>
      </c>
    </row>
    <row r="790" spans="1:2" ht="12.75">
      <c r="A790" s="43" t="s">
        <v>912</v>
      </c>
      <c r="B790" s="2">
        <v>121.166666666667</v>
      </c>
    </row>
    <row r="791" spans="1:2" ht="12.75">
      <c r="A791" s="43" t="s">
        <v>913</v>
      </c>
      <c r="B791" s="2">
        <v>119.666666666667</v>
      </c>
    </row>
    <row r="792" spans="1:2" ht="12.75">
      <c r="A792" s="43" t="s">
        <v>914</v>
      </c>
      <c r="B792" s="2">
        <v>118.166666666667</v>
      </c>
    </row>
    <row r="793" spans="1:2" ht="12.75">
      <c r="A793" s="43" t="s">
        <v>915</v>
      </c>
      <c r="B793" s="2">
        <v>116.666666666667</v>
      </c>
    </row>
    <row r="794" spans="1:2" ht="12.75">
      <c r="A794" s="43" t="s">
        <v>916</v>
      </c>
      <c r="B794" s="2">
        <v>115.166666666667</v>
      </c>
    </row>
    <row r="795" spans="1:2" ht="12.75">
      <c r="A795" s="43" t="s">
        <v>917</v>
      </c>
      <c r="B795" s="2">
        <v>113.666666666667</v>
      </c>
    </row>
    <row r="796" spans="1:2" ht="12.75">
      <c r="A796" s="43" t="s">
        <v>918</v>
      </c>
      <c r="B796" s="2">
        <v>112.166666666667</v>
      </c>
    </row>
    <row r="797" spans="1:2" ht="12.75">
      <c r="A797" s="43" t="s">
        <v>919</v>
      </c>
      <c r="B797" s="2">
        <v>110.666666666667</v>
      </c>
    </row>
    <row r="798" spans="1:2" ht="12.75">
      <c r="A798" s="43" t="s">
        <v>920</v>
      </c>
      <c r="B798" s="2">
        <v>109.166666666667</v>
      </c>
    </row>
    <row r="799" spans="1:2" ht="12.75">
      <c r="A799" s="43" t="s">
        <v>921</v>
      </c>
      <c r="B799" s="2">
        <v>107.666666666667</v>
      </c>
    </row>
    <row r="800" spans="1:2" ht="12.75">
      <c r="A800" s="43" t="s">
        <v>922</v>
      </c>
      <c r="B800" s="2">
        <v>106.166666666667</v>
      </c>
    </row>
    <row r="801" spans="1:2" ht="12.75">
      <c r="A801" s="43" t="s">
        <v>923</v>
      </c>
      <c r="B801" s="2">
        <v>104.666666666667</v>
      </c>
    </row>
    <row r="802" spans="1:2" ht="12.75">
      <c r="A802" s="43" t="s">
        <v>924</v>
      </c>
      <c r="B802" s="2">
        <v>103.166666666667</v>
      </c>
    </row>
    <row r="803" spans="1:2" ht="12.75">
      <c r="A803" s="43" t="s">
        <v>925</v>
      </c>
      <c r="B803" s="2">
        <v>101.666666666667</v>
      </c>
    </row>
    <row r="804" spans="1:2" ht="12.75">
      <c r="A804" s="43" t="s">
        <v>926</v>
      </c>
      <c r="B804" s="2">
        <v>100.166666666667</v>
      </c>
    </row>
    <row r="805" spans="1:2" ht="12.75">
      <c r="A805" s="43" t="s">
        <v>927</v>
      </c>
      <c r="B805" s="2">
        <v>98.6666666666667</v>
      </c>
    </row>
    <row r="806" spans="1:2" ht="12.75">
      <c r="A806" s="43" t="s">
        <v>928</v>
      </c>
      <c r="B806" s="2">
        <v>97.1666666666667</v>
      </c>
    </row>
    <row r="807" spans="1:2" ht="12.75">
      <c r="A807" s="43" t="s">
        <v>929</v>
      </c>
      <c r="B807" s="2">
        <v>95.6666666666667</v>
      </c>
    </row>
    <row r="808" spans="1:2" ht="12.75">
      <c r="A808" s="43" t="s">
        <v>930</v>
      </c>
      <c r="B808" s="2">
        <v>94.1666666666667</v>
      </c>
    </row>
    <row r="809" spans="1:2" ht="12.75">
      <c r="A809" s="43" t="s">
        <v>931</v>
      </c>
      <c r="B809" s="2">
        <v>92.6666666666667</v>
      </c>
    </row>
    <row r="810" spans="1:2" ht="12.75">
      <c r="A810" s="43" t="s">
        <v>932</v>
      </c>
      <c r="B810" s="2">
        <v>91.1666666666667</v>
      </c>
    </row>
    <row r="811" spans="1:2" ht="12.75">
      <c r="A811" s="43" t="s">
        <v>933</v>
      </c>
      <c r="B811" s="2">
        <v>89.6666666666667</v>
      </c>
    </row>
    <row r="812" spans="1:2" ht="12.75">
      <c r="A812" s="43" t="s">
        <v>934</v>
      </c>
      <c r="B812" s="2">
        <v>88.1666666666667</v>
      </c>
    </row>
    <row r="813" spans="1:2" ht="12.75">
      <c r="A813" s="43" t="s">
        <v>935</v>
      </c>
      <c r="B813" s="2">
        <v>86.6666666666667</v>
      </c>
    </row>
    <row r="814" spans="1:2" ht="12.75">
      <c r="A814" s="43" t="s">
        <v>936</v>
      </c>
      <c r="B814" s="2">
        <v>85.1666666666667</v>
      </c>
    </row>
    <row r="815" spans="1:2" ht="12.75">
      <c r="A815" s="43" t="s">
        <v>937</v>
      </c>
      <c r="B815" s="2">
        <v>83.6666666666667</v>
      </c>
    </row>
    <row r="816" spans="1:2" ht="12.75">
      <c r="A816" s="43" t="s">
        <v>938</v>
      </c>
      <c r="B816" s="2">
        <v>82.1666666666667</v>
      </c>
    </row>
    <row r="817" spans="1:2" ht="12.75">
      <c r="A817" s="43" t="s">
        <v>939</v>
      </c>
      <c r="B817" s="2">
        <v>80.6666666666667</v>
      </c>
    </row>
    <row r="818" spans="1:2" ht="12.75">
      <c r="A818" s="43" t="s">
        <v>940</v>
      </c>
      <c r="B818" s="2">
        <v>79.1666666666667</v>
      </c>
    </row>
    <row r="819" spans="1:2" ht="12.75">
      <c r="A819" s="43" t="s">
        <v>941</v>
      </c>
      <c r="B819" s="2">
        <v>77.6666666666667</v>
      </c>
    </row>
    <row r="820" spans="1:2" ht="12.75">
      <c r="A820" s="43" t="s">
        <v>942</v>
      </c>
      <c r="B820" s="2">
        <v>76.1666666666667</v>
      </c>
    </row>
    <row r="821" spans="1:2" ht="12.75">
      <c r="A821" s="43" t="s">
        <v>943</v>
      </c>
      <c r="B821" s="2">
        <v>74.6666666666667</v>
      </c>
    </row>
    <row r="822" spans="1:2" ht="12.75">
      <c r="A822" s="43" t="s">
        <v>944</v>
      </c>
      <c r="B822" s="2">
        <v>73.1666666666667</v>
      </c>
    </row>
    <row r="823" spans="1:2" ht="12.75">
      <c r="A823" s="43" t="s">
        <v>945</v>
      </c>
      <c r="B823" s="2">
        <v>71.6666666666667</v>
      </c>
    </row>
    <row r="824" spans="1:2" ht="12.75">
      <c r="A824" s="43" t="s">
        <v>946</v>
      </c>
      <c r="B824" s="2">
        <v>70.1666666666667</v>
      </c>
    </row>
    <row r="825" spans="1:2" ht="12.75">
      <c r="A825" s="43" t="s">
        <v>947</v>
      </c>
      <c r="B825" s="2">
        <v>68.6666666666667</v>
      </c>
    </row>
    <row r="826" spans="1:2" ht="12.75">
      <c r="A826" s="43" t="s">
        <v>948</v>
      </c>
      <c r="B826" s="2">
        <v>67.1666666666667</v>
      </c>
    </row>
    <row r="827" spans="1:2" ht="12.75">
      <c r="A827" s="43" t="s">
        <v>949</v>
      </c>
      <c r="B827" s="2">
        <v>65.6666666666667</v>
      </c>
    </row>
    <row r="828" spans="1:2" ht="12.75">
      <c r="A828" s="43" t="s">
        <v>950</v>
      </c>
      <c r="B828" s="2">
        <v>64.1666666666667</v>
      </c>
    </row>
    <row r="829" spans="1:2" ht="12.75">
      <c r="A829" s="43" t="s">
        <v>951</v>
      </c>
      <c r="B829" s="2">
        <v>62.6666666666667</v>
      </c>
    </row>
    <row r="830" spans="1:2" ht="12.75">
      <c r="A830" s="43" t="s">
        <v>952</v>
      </c>
      <c r="B830" s="2">
        <v>61.1666666666667</v>
      </c>
    </row>
    <row r="831" spans="1:2" ht="12.75">
      <c r="A831" s="43" t="s">
        <v>953</v>
      </c>
      <c r="B831" s="2">
        <v>59.6666666666667</v>
      </c>
    </row>
    <row r="832" spans="1:2" ht="12.75">
      <c r="A832" s="43" t="s">
        <v>954</v>
      </c>
      <c r="B832" s="2">
        <v>58.1666666666667</v>
      </c>
    </row>
    <row r="833" spans="1:2" ht="12.75">
      <c r="A833" s="43" t="s">
        <v>955</v>
      </c>
      <c r="B833" s="2">
        <v>56.6666666666667</v>
      </c>
    </row>
    <row r="834" spans="1:2" ht="12.75">
      <c r="A834" s="43" t="s">
        <v>956</v>
      </c>
      <c r="B834" s="2">
        <v>55.1666666666667</v>
      </c>
    </row>
    <row r="835" spans="1:2" ht="12.75">
      <c r="A835" s="43" t="s">
        <v>957</v>
      </c>
      <c r="B835" s="2">
        <v>53.6666666666667</v>
      </c>
    </row>
    <row r="836" spans="1:2" ht="12.75">
      <c r="A836" s="43" t="s">
        <v>958</v>
      </c>
      <c r="B836" s="2">
        <v>52.1666666666667</v>
      </c>
    </row>
    <row r="837" spans="1:2" ht="12.75">
      <c r="A837" s="43" t="s">
        <v>959</v>
      </c>
      <c r="B837" s="2">
        <v>50.6666666666667</v>
      </c>
    </row>
    <row r="838" spans="1:2" ht="12.75">
      <c r="A838" s="43" t="s">
        <v>960</v>
      </c>
      <c r="B838" s="2">
        <v>49.1666666666667</v>
      </c>
    </row>
    <row r="839" spans="1:2" ht="12.75">
      <c r="A839" s="43" t="s">
        <v>961</v>
      </c>
      <c r="B839" s="2">
        <v>47.6666666666667</v>
      </c>
    </row>
    <row r="840" spans="1:2" ht="12.75">
      <c r="A840" s="43" t="s">
        <v>962</v>
      </c>
      <c r="B840" s="2">
        <v>46.1666666666667</v>
      </c>
    </row>
    <row r="841" spans="1:2" ht="12.75">
      <c r="A841" s="43" t="s">
        <v>963</v>
      </c>
      <c r="B841" s="2">
        <v>44.6666666666667</v>
      </c>
    </row>
    <row r="842" spans="1:2" ht="12.75">
      <c r="A842" s="43" t="s">
        <v>964</v>
      </c>
      <c r="B842" s="2">
        <v>43.1666666666667</v>
      </c>
    </row>
    <row r="843" spans="1:2" ht="12.75">
      <c r="A843" s="43" t="s">
        <v>965</v>
      </c>
      <c r="B843" s="2">
        <v>41.6666666666667</v>
      </c>
    </row>
    <row r="844" spans="1:2" ht="12.75">
      <c r="A844" s="43" t="s">
        <v>966</v>
      </c>
      <c r="B844" s="2">
        <v>40.1666666666667</v>
      </c>
    </row>
    <row r="845" spans="1:2" ht="12.75">
      <c r="A845" s="43" t="s">
        <v>967</v>
      </c>
      <c r="B845" s="2">
        <v>38.6666666666667</v>
      </c>
    </row>
    <row r="846" spans="1:2" ht="12.75">
      <c r="A846" s="43" t="s">
        <v>968</v>
      </c>
      <c r="B846" s="2">
        <v>37.1666666666667</v>
      </c>
    </row>
    <row r="847" spans="1:2" ht="12.75">
      <c r="A847" s="43" t="s">
        <v>969</v>
      </c>
      <c r="B847" s="2">
        <v>35.6666666666667</v>
      </c>
    </row>
    <row r="848" spans="1:2" ht="12.75">
      <c r="A848" s="43" t="s">
        <v>970</v>
      </c>
      <c r="B848" s="2">
        <v>34.1666666666667</v>
      </c>
    </row>
    <row r="849" spans="1:2" ht="12.75">
      <c r="A849" s="43" t="s">
        <v>971</v>
      </c>
      <c r="B849" s="2">
        <v>32.6666666666667</v>
      </c>
    </row>
    <row r="850" spans="1:2" ht="12.75">
      <c r="A850" s="43" t="s">
        <v>972</v>
      </c>
      <c r="B850" s="2">
        <v>31.1666666666667</v>
      </c>
    </row>
    <row r="851" spans="1:2" ht="12.75">
      <c r="A851" s="43" t="s">
        <v>973</v>
      </c>
      <c r="B851" s="2">
        <v>29.6666666666667</v>
      </c>
    </row>
    <row r="852" spans="1:2" ht="12.75">
      <c r="A852" s="43" t="s">
        <v>974</v>
      </c>
      <c r="B852" s="2">
        <v>28.1666666666667</v>
      </c>
    </row>
    <row r="853" spans="1:2" ht="12.75">
      <c r="A853" s="43" t="s">
        <v>975</v>
      </c>
      <c r="B853" s="2">
        <v>26.6666666666667</v>
      </c>
    </row>
    <row r="854" spans="1:2" ht="12.75">
      <c r="A854" s="43" t="s">
        <v>976</v>
      </c>
      <c r="B854" s="2">
        <v>25.1666666666667</v>
      </c>
    </row>
    <row r="855" spans="1:2" ht="12.75">
      <c r="A855" s="43" t="s">
        <v>977</v>
      </c>
      <c r="B855" s="2">
        <v>23.6666666666667</v>
      </c>
    </row>
    <row r="856" spans="1:2" ht="12.75">
      <c r="A856" s="43" t="s">
        <v>978</v>
      </c>
      <c r="B856" s="2">
        <v>22.1666666666667</v>
      </c>
    </row>
    <row r="857" spans="1:2" ht="12.75">
      <c r="A857" s="43" t="s">
        <v>979</v>
      </c>
      <c r="B857" s="2">
        <v>20.6666666666667</v>
      </c>
    </row>
    <row r="858" spans="1:2" ht="12.75">
      <c r="A858" s="43" t="s">
        <v>980</v>
      </c>
      <c r="B858" s="2">
        <v>19.1666666666667</v>
      </c>
    </row>
    <row r="859" spans="1:2" ht="12.75">
      <c r="A859" s="43" t="s">
        <v>981</v>
      </c>
      <c r="B859" s="2">
        <v>17.6666666666667</v>
      </c>
    </row>
    <row r="860" spans="1:2" ht="12.75">
      <c r="A860" s="43" t="s">
        <v>982</v>
      </c>
      <c r="B860" s="2">
        <v>16.1666666666667</v>
      </c>
    </row>
    <row r="861" spans="1:2" ht="12.75">
      <c r="A861" s="43" t="s">
        <v>983</v>
      </c>
      <c r="B861" s="2">
        <v>14.6666666666667</v>
      </c>
    </row>
    <row r="862" spans="1:2" ht="12.75">
      <c r="A862" s="43" t="s">
        <v>984</v>
      </c>
      <c r="B862" s="2">
        <v>13.1666666666667</v>
      </c>
    </row>
    <row r="863" spans="1:2" ht="12.75">
      <c r="A863" s="43" t="s">
        <v>985</v>
      </c>
      <c r="B863" s="2">
        <v>11.6666666666667</v>
      </c>
    </row>
    <row r="864" spans="1:2" ht="12.75">
      <c r="A864" s="43" t="s">
        <v>986</v>
      </c>
      <c r="B864" s="2">
        <v>10.1666666666667</v>
      </c>
    </row>
    <row r="865" spans="1:2" ht="12.75">
      <c r="A865" s="43" t="s">
        <v>987</v>
      </c>
      <c r="B865" s="2">
        <v>8.66666666666674</v>
      </c>
    </row>
    <row r="866" spans="1:2" ht="12.75">
      <c r="A866" s="43" t="s">
        <v>988</v>
      </c>
      <c r="B866" s="2">
        <v>7.16666666666674</v>
      </c>
    </row>
    <row r="867" spans="1:2" ht="12.75">
      <c r="A867" s="43" t="s">
        <v>989</v>
      </c>
      <c r="B867" s="2">
        <v>5.66666666666674</v>
      </c>
    </row>
    <row r="868" spans="1:2" ht="12.75">
      <c r="A868" s="43" t="s">
        <v>990</v>
      </c>
      <c r="B868" s="2">
        <v>4.16666666666674</v>
      </c>
    </row>
    <row r="869" spans="1:2" ht="12.75">
      <c r="A869" s="43" t="s">
        <v>991</v>
      </c>
      <c r="B869" s="2">
        <v>2.66666666666674</v>
      </c>
    </row>
    <row r="870" spans="1:2" ht="12.75">
      <c r="A870" s="43" t="s">
        <v>992</v>
      </c>
      <c r="B870" s="2">
        <v>1.16666666666674</v>
      </c>
    </row>
    <row r="871" spans="1:2" ht="12.75">
      <c r="A871" s="43" t="s">
        <v>993</v>
      </c>
      <c r="B871" s="2">
        <v>-0.333333333333258</v>
      </c>
    </row>
    <row r="872" spans="1:2" ht="12.75">
      <c r="A872" s="43">
        <v>0</v>
      </c>
      <c r="B872" s="2">
        <v>0</v>
      </c>
    </row>
    <row r="873" spans="1:2" ht="12.75">
      <c r="A873" s="43" t="s">
        <v>1427</v>
      </c>
      <c r="B873" s="2">
        <v>0</v>
      </c>
    </row>
    <row r="874" spans="1:2" ht="12.75">
      <c r="A874" s="43" t="s">
        <v>123</v>
      </c>
      <c r="B874">
        <v>0</v>
      </c>
    </row>
    <row r="875" spans="1:2" ht="12.75">
      <c r="A875" s="43" t="s">
        <v>124</v>
      </c>
      <c r="B87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E38" sqref="E38"/>
    </sheetView>
  </sheetViews>
  <sheetFormatPr defaultColWidth="9.00390625" defaultRowHeight="12.75"/>
  <sheetData>
    <row r="1" spans="1:2" ht="15.75">
      <c r="A1" s="257" t="s">
        <v>1457</v>
      </c>
      <c r="B1" s="258"/>
    </row>
    <row r="2" spans="1:2" ht="12.75">
      <c r="A2" s="7">
        <v>0</v>
      </c>
      <c r="B2" s="8" t="s">
        <v>154</v>
      </c>
    </row>
    <row r="3" spans="1:2" ht="12.75">
      <c r="A3" s="7">
        <v>600</v>
      </c>
      <c r="B3" s="8" t="s">
        <v>64</v>
      </c>
    </row>
    <row r="4" spans="1:2" ht="12.75">
      <c r="A4" s="7">
        <v>899</v>
      </c>
      <c r="B4" s="8" t="s">
        <v>64</v>
      </c>
    </row>
    <row r="5" spans="1:2" ht="12.75">
      <c r="A5" s="7">
        <v>900</v>
      </c>
      <c r="B5" s="8" t="s">
        <v>65</v>
      </c>
    </row>
    <row r="6" spans="1:2" ht="12.75">
      <c r="A6" s="7">
        <v>1199</v>
      </c>
      <c r="B6" s="8" t="s">
        <v>65</v>
      </c>
    </row>
    <row r="7" spans="1:2" ht="12.75">
      <c r="A7" s="7">
        <v>1200</v>
      </c>
      <c r="B7" s="8" t="s">
        <v>66</v>
      </c>
    </row>
    <row r="8" spans="1:2" ht="12.75">
      <c r="A8" s="7">
        <v>1599</v>
      </c>
      <c r="B8" s="8" t="s">
        <v>66</v>
      </c>
    </row>
    <row r="9" spans="1:2" ht="12.75">
      <c r="A9" s="7">
        <v>1600</v>
      </c>
      <c r="B9" s="8" t="s">
        <v>69</v>
      </c>
    </row>
    <row r="10" spans="1:2" ht="12.75">
      <c r="A10" s="7">
        <v>2199</v>
      </c>
      <c r="B10" s="8" t="s">
        <v>69</v>
      </c>
    </row>
    <row r="11" spans="1:2" ht="12.75">
      <c r="A11" s="7">
        <v>2200</v>
      </c>
      <c r="B11" s="8" t="s">
        <v>68</v>
      </c>
    </row>
    <row r="12" spans="1:2" ht="12.75">
      <c r="A12" s="7">
        <v>2699</v>
      </c>
      <c r="B12" s="8" t="s">
        <v>68</v>
      </c>
    </row>
    <row r="13" spans="1:2" ht="12.75">
      <c r="A13" s="7">
        <v>2700</v>
      </c>
      <c r="B13" s="8" t="s">
        <v>67</v>
      </c>
    </row>
    <row r="14" spans="1:2" ht="12.75">
      <c r="A14" s="7">
        <v>2999</v>
      </c>
      <c r="B14" s="8" t="s">
        <v>67</v>
      </c>
    </row>
    <row r="15" spans="1:2" ht="12.75">
      <c r="A15" s="7">
        <v>3000</v>
      </c>
      <c r="B15" s="24" t="s">
        <v>70</v>
      </c>
    </row>
    <row r="16" spans="1:2" ht="12.75">
      <c r="A16" s="7">
        <v>3099</v>
      </c>
      <c r="B16" s="8" t="s">
        <v>70</v>
      </c>
    </row>
    <row r="17" spans="1:2" ht="12.75">
      <c r="A17" s="7">
        <v>3100</v>
      </c>
      <c r="B17" s="8" t="s">
        <v>127</v>
      </c>
    </row>
    <row r="18" spans="1:2" ht="12.75">
      <c r="A18" s="7">
        <v>4000</v>
      </c>
      <c r="B18" s="8" t="s">
        <v>127</v>
      </c>
    </row>
  </sheetData>
  <sheetProtection/>
  <mergeCells count="1">
    <mergeCell ref="A1:B1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4:I38"/>
  <sheetViews>
    <sheetView zoomScalePageLayoutView="0" workbookViewId="0" topLeftCell="A1">
      <selection activeCell="C36" sqref="C36"/>
    </sheetView>
  </sheetViews>
  <sheetFormatPr defaultColWidth="9.00390625" defaultRowHeight="12.75"/>
  <sheetData>
    <row r="33" ht="13.5" thickBot="1"/>
    <row r="34" spans="2:9" ht="12.75" customHeight="1">
      <c r="B34" s="188" t="s">
        <v>135</v>
      </c>
      <c r="C34" s="188" t="s">
        <v>135</v>
      </c>
      <c r="D34" s="188" t="s">
        <v>135</v>
      </c>
      <c r="E34" s="188" t="s">
        <v>135</v>
      </c>
      <c r="F34" s="188" t="s">
        <v>135</v>
      </c>
      <c r="G34" s="188" t="s">
        <v>135</v>
      </c>
      <c r="H34" s="188" t="s">
        <v>135</v>
      </c>
      <c r="I34" s="188" t="s">
        <v>135</v>
      </c>
    </row>
    <row r="35" spans="2:9" ht="13.5" thickBot="1">
      <c r="B35" s="259"/>
      <c r="C35" s="189"/>
      <c r="D35" s="189"/>
      <c r="E35" s="189"/>
      <c r="F35" s="189"/>
      <c r="G35" s="189"/>
      <c r="H35" s="189"/>
      <c r="I35" s="189"/>
    </row>
    <row r="36" spans="2:9" ht="12.75">
      <c r="B36" s="8" t="s">
        <v>127</v>
      </c>
      <c r="C36" s="8" t="s">
        <v>70</v>
      </c>
      <c r="D36" s="8" t="s">
        <v>67</v>
      </c>
      <c r="E36" s="8" t="s">
        <v>68</v>
      </c>
      <c r="F36" s="8" t="s">
        <v>69</v>
      </c>
      <c r="G36" s="8" t="s">
        <v>66</v>
      </c>
      <c r="H36" s="8" t="s">
        <v>65</v>
      </c>
      <c r="I36" s="8" t="s">
        <v>64</v>
      </c>
    </row>
    <row r="38" ht="12.75">
      <c r="B38">
        <f>DCOUNTA(Мандатная!G11:G145,1,Лист1!B34:B36)</f>
        <v>50</v>
      </c>
    </row>
  </sheetData>
  <sheetProtection/>
  <mergeCells count="8">
    <mergeCell ref="F34:F35"/>
    <mergeCell ref="G34:G35"/>
    <mergeCell ref="H34:H35"/>
    <mergeCell ref="I34:I35"/>
    <mergeCell ref="B34:B35"/>
    <mergeCell ref="C34:C35"/>
    <mergeCell ref="D34:D35"/>
    <mergeCell ref="E34:E3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0" customWidth="1"/>
  </cols>
  <sheetData>
    <row r="2" ht="12.75">
      <c r="B2" t="s">
        <v>0</v>
      </c>
    </row>
    <row r="3" ht="12.75">
      <c r="B3" t="s">
        <v>1</v>
      </c>
    </row>
    <row r="5" ht="12.75">
      <c r="B5" t="s">
        <v>2</v>
      </c>
    </row>
    <row r="7" ht="12.75">
      <c r="B7" t="s">
        <v>3</v>
      </c>
    </row>
    <row r="8" spans="2:3" ht="12.75">
      <c r="B8" t="s">
        <v>5</v>
      </c>
      <c r="C8" t="s">
        <v>4</v>
      </c>
    </row>
    <row r="9" spans="2:3" ht="12.75">
      <c r="B9" t="s">
        <v>6</v>
      </c>
      <c r="C9" t="s">
        <v>118</v>
      </c>
    </row>
    <row r="10" spans="2:3" ht="12.75">
      <c r="B10" t="s">
        <v>7</v>
      </c>
      <c r="C10" t="s">
        <v>119</v>
      </c>
    </row>
    <row r="11" spans="2:3" ht="12.75">
      <c r="B11" t="s">
        <v>8</v>
      </c>
      <c r="C11" t="s">
        <v>120</v>
      </c>
    </row>
    <row r="12" spans="2:3" ht="12.75">
      <c r="B12" t="s">
        <v>9</v>
      </c>
      <c r="C12" t="s">
        <v>122</v>
      </c>
    </row>
    <row r="13" spans="2:3" ht="12.75">
      <c r="B13" t="s">
        <v>10</v>
      </c>
      <c r="C13" t="s">
        <v>13</v>
      </c>
    </row>
    <row r="14" spans="2:3" ht="12.75">
      <c r="B14" t="s">
        <v>11</v>
      </c>
      <c r="C14" t="s">
        <v>14</v>
      </c>
    </row>
    <row r="15" spans="2:3" ht="12.75">
      <c r="B15" t="s">
        <v>12</v>
      </c>
      <c r="C15" t="s">
        <v>15</v>
      </c>
    </row>
    <row r="16" spans="2:3" ht="12.75">
      <c r="B16" t="s">
        <v>19</v>
      </c>
      <c r="C16" t="s">
        <v>16</v>
      </c>
    </row>
    <row r="17" spans="2:3" ht="12.75">
      <c r="B17" t="s">
        <v>20</v>
      </c>
      <c r="C17" t="s">
        <v>17</v>
      </c>
    </row>
    <row r="18" spans="2:3" ht="12.75">
      <c r="B18" t="s">
        <v>22</v>
      </c>
      <c r="C18" t="s">
        <v>18</v>
      </c>
    </row>
    <row r="19" spans="2:3" ht="12.75">
      <c r="B19" t="s">
        <v>121</v>
      </c>
      <c r="C19" t="s">
        <v>23</v>
      </c>
    </row>
    <row r="22" spans="2:3" ht="12.75">
      <c r="B22" t="s">
        <v>5</v>
      </c>
      <c r="C22" t="s">
        <v>54</v>
      </c>
    </row>
    <row r="23" spans="2:3" ht="12.75">
      <c r="B23" t="s">
        <v>55</v>
      </c>
      <c r="C23" t="s">
        <v>56</v>
      </c>
    </row>
    <row r="24" ht="12.75">
      <c r="C24" t="s">
        <v>57</v>
      </c>
    </row>
    <row r="25" ht="12.75">
      <c r="C25" t="s">
        <v>58</v>
      </c>
    </row>
    <row r="26" ht="12.75">
      <c r="C26" t="s">
        <v>59</v>
      </c>
    </row>
    <row r="27" spans="3:5" ht="12.75">
      <c r="C27" t="s">
        <v>60</v>
      </c>
      <c r="E27" t="s">
        <v>61</v>
      </c>
    </row>
    <row r="28" spans="2:3" ht="12.75">
      <c r="B28" t="s">
        <v>62</v>
      </c>
      <c r="C28" t="s">
        <v>63</v>
      </c>
    </row>
    <row r="29" ht="12.75">
      <c r="C29" t="s">
        <v>87</v>
      </c>
    </row>
    <row r="30" spans="2:3" ht="12.75">
      <c r="B30" t="s">
        <v>71</v>
      </c>
      <c r="C30" t="s">
        <v>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view="pageBreakPreview" zoomScaleSheetLayoutView="100" zoomScalePageLayoutView="0" workbookViewId="0" topLeftCell="A1">
      <selection activeCell="B40" sqref="B40"/>
    </sheetView>
  </sheetViews>
  <sheetFormatPr defaultColWidth="9.00390625" defaultRowHeight="12.75"/>
  <cols>
    <col min="1" max="1" width="7.00390625" style="28" customWidth="1"/>
    <col min="2" max="2" width="21.125" style="28" customWidth="1"/>
    <col min="3" max="3" width="12.75390625" style="28" hidden="1" customWidth="1"/>
    <col min="4" max="4" width="32.25390625" style="28" hidden="1" customWidth="1"/>
    <col min="5" max="5" width="11.125" style="46" customWidth="1"/>
    <col min="6" max="6" width="7.875" style="28" customWidth="1"/>
    <col min="7" max="7" width="8.125" style="28" customWidth="1"/>
    <col min="8" max="9" width="10.875" style="28" bestFit="1" customWidth="1"/>
    <col min="10" max="16384" width="9.125" style="28" customWidth="1"/>
  </cols>
  <sheetData>
    <row r="1" spans="1:9" ht="12.75">
      <c r="A1" s="210" t="s">
        <v>1472</v>
      </c>
      <c r="B1" s="210"/>
      <c r="C1" s="210"/>
      <c r="D1" s="210"/>
      <c r="E1" s="210"/>
      <c r="F1" s="210"/>
      <c r="G1" s="210"/>
      <c r="H1" s="210"/>
      <c r="I1" s="210"/>
    </row>
    <row r="2" spans="1:9" ht="12.75">
      <c r="A2" s="28" t="s">
        <v>1507</v>
      </c>
      <c r="H2" s="209" t="s">
        <v>1471</v>
      </c>
      <c r="I2" s="209"/>
    </row>
    <row r="3" spans="1:9" ht="12.75">
      <c r="A3" s="210" t="s">
        <v>1484</v>
      </c>
      <c r="B3" s="210"/>
      <c r="C3" s="210"/>
      <c r="D3" s="210"/>
      <c r="E3" s="210"/>
      <c r="F3" s="210"/>
      <c r="G3" s="210"/>
      <c r="H3" s="210"/>
      <c r="I3" s="210"/>
    </row>
    <row r="4" spans="1:9" ht="12.75">
      <c r="A4" s="210" t="s">
        <v>1474</v>
      </c>
      <c r="B4" s="210"/>
      <c r="C4" s="210"/>
      <c r="D4" s="210"/>
      <c r="E4" s="210"/>
      <c r="F4" s="210"/>
      <c r="G4" s="210"/>
      <c r="H4" s="210"/>
      <c r="I4" s="210"/>
    </row>
    <row r="5" spans="1:9" ht="12.75">
      <c r="A5" s="211" t="s">
        <v>89</v>
      </c>
      <c r="B5" s="211"/>
      <c r="C5" s="211"/>
      <c r="D5" s="211"/>
      <c r="E5" s="211"/>
      <c r="F5" s="211"/>
      <c r="G5" s="211"/>
      <c r="H5" s="211"/>
      <c r="I5" s="211"/>
    </row>
    <row r="6" spans="1:9" ht="13.5" thickBot="1">
      <c r="A6" s="211" t="s">
        <v>1483</v>
      </c>
      <c r="B6" s="211"/>
      <c r="C6" s="211"/>
      <c r="D6" s="211"/>
      <c r="E6" s="211"/>
      <c r="F6" s="211"/>
      <c r="G6" s="211"/>
      <c r="H6" s="211"/>
      <c r="I6" s="211"/>
    </row>
    <row r="7" spans="1:9" ht="12.75" customHeight="1">
      <c r="A7" s="218" t="s">
        <v>28</v>
      </c>
      <c r="B7" s="216" t="s">
        <v>29</v>
      </c>
      <c r="C7" s="216" t="s">
        <v>30</v>
      </c>
      <c r="D7" s="212" t="s">
        <v>32</v>
      </c>
      <c r="E7" s="220" t="s">
        <v>51</v>
      </c>
      <c r="F7" s="212" t="s">
        <v>52</v>
      </c>
      <c r="G7" s="212" t="s">
        <v>53</v>
      </c>
      <c r="H7" s="212" t="s">
        <v>114</v>
      </c>
      <c r="I7" s="214" t="s">
        <v>115</v>
      </c>
    </row>
    <row r="8" spans="1:9" ht="23.25" customHeight="1" thickBot="1">
      <c r="A8" s="219"/>
      <c r="B8" s="217"/>
      <c r="C8" s="217"/>
      <c r="D8" s="213"/>
      <c r="E8" s="221"/>
      <c r="F8" s="213"/>
      <c r="G8" s="213"/>
      <c r="H8" s="213"/>
      <c r="I8" s="215"/>
    </row>
    <row r="9" spans="1:9" ht="12.75">
      <c r="A9" s="153" t="s">
        <v>35</v>
      </c>
      <c r="B9" s="154" t="str">
        <f>VLOOKUP(A9,Мандатная!$A$16:$H$145,2,FALSE)</f>
        <v>Каструба</v>
      </c>
      <c r="C9" s="28" t="str">
        <f>VLOOKUP(A9,Мандатная!$A$16:$H$145,3,FALSE)</f>
        <v>Юрий</v>
      </c>
      <c r="D9" s="28" t="str">
        <f>VLOOKUP(A9,Мандатная!$A$16:$H$145,5,FALSE)</f>
        <v>Приморский край</v>
      </c>
      <c r="E9" s="155" t="s">
        <v>340</v>
      </c>
      <c r="F9" s="156">
        <f>VLOOKUP(E9,ТабПлав!$A$3:$B$1278,2)</f>
        <v>1086</v>
      </c>
      <c r="G9" s="151">
        <f aca="true" t="shared" si="0" ref="G9:G15">RANK(F9,$F$9:$F$132,0)</f>
        <v>4</v>
      </c>
      <c r="I9" s="31"/>
    </row>
    <row r="10" spans="1:9" ht="12.75">
      <c r="A10" s="153" t="s">
        <v>36</v>
      </c>
      <c r="B10" s="154" t="str">
        <f>VLOOKUP(A10,Мандатная!$A$16:$H$145,2,FALSE)</f>
        <v>Адаменко</v>
      </c>
      <c r="C10" s="28" t="str">
        <f>VLOOKUP(A10,Мандатная!$A$16:$H$145,3,FALSE)</f>
        <v>Николай</v>
      </c>
      <c r="D10" s="28" t="str">
        <f>VLOOKUP(A10,Мандатная!$A$16:$H$145,5,FALSE)</f>
        <v>г. Владивосток</v>
      </c>
      <c r="E10" s="155" t="s">
        <v>363</v>
      </c>
      <c r="F10" s="156">
        <f>VLOOKUP(E10,ТабПлав!$A$3:$B$1278,2)</f>
        <v>1063</v>
      </c>
      <c r="G10" s="151">
        <f t="shared" si="0"/>
        <v>8</v>
      </c>
      <c r="I10" s="31"/>
    </row>
    <row r="11" spans="1:9" ht="12.75">
      <c r="A11" s="153" t="s">
        <v>37</v>
      </c>
      <c r="B11" s="154" t="str">
        <f>VLOOKUP(A11,Мандатная!$A$16:$H$145,2,FALSE)</f>
        <v>Ящельдов</v>
      </c>
      <c r="C11" s="28" t="str">
        <f>VLOOKUP(A11,Мандатная!$A$16:$H$145,3,FALSE)</f>
        <v>Вячеслав</v>
      </c>
      <c r="D11" s="28">
        <f>VLOOKUP(A11,Мандатная!$A$16:$H$145,5,FALSE)</f>
        <v>0</v>
      </c>
      <c r="E11" s="155" t="s">
        <v>456</v>
      </c>
      <c r="F11" s="156">
        <f>VLOOKUP(E11,ТабПлав!$A$3:$B$1278,2)</f>
        <v>970</v>
      </c>
      <c r="G11" s="151">
        <f t="shared" si="0"/>
        <v>20</v>
      </c>
      <c r="I11" s="31"/>
    </row>
    <row r="12" spans="1:9" ht="12.75">
      <c r="A12" s="153" t="s">
        <v>38</v>
      </c>
      <c r="B12" s="154" t="str">
        <f>VLOOKUP(A12,Мандатная!$A$16:$H$145,2,FALSE)</f>
        <v>Леонов</v>
      </c>
      <c r="C12" s="28" t="str">
        <f>VLOOKUP(A12,Мандатная!$A$16:$H$145,3,FALSE)</f>
        <v>Евгений</v>
      </c>
      <c r="D12" s="28">
        <f>VLOOKUP(A12,Мандатная!$A$16:$H$145,5,FALSE)</f>
        <v>0</v>
      </c>
      <c r="E12" s="155" t="s">
        <v>333</v>
      </c>
      <c r="F12" s="156">
        <f>VLOOKUP(E12,ТабПлав!$A$3:$B$1278,2)</f>
        <v>1093</v>
      </c>
      <c r="G12" s="151">
        <f t="shared" si="0"/>
        <v>3</v>
      </c>
      <c r="I12" s="31"/>
    </row>
    <row r="13" spans="1:9" ht="12.75">
      <c r="A13" s="153" t="s">
        <v>39</v>
      </c>
      <c r="B13" s="154" t="str">
        <f>VLOOKUP(A13,Мандатная!$A$16:$H$145,2,FALSE)</f>
        <v>Зыков</v>
      </c>
      <c r="C13" s="28" t="str">
        <f>VLOOKUP(A13,Мандатная!$A$16:$H$145,3,FALSE)</f>
        <v>Александр</v>
      </c>
      <c r="D13" s="28">
        <f>VLOOKUP(A13,Мандатная!$A$16:$H$145,5,FALSE)</f>
        <v>0</v>
      </c>
      <c r="E13" s="155" t="s">
        <v>356</v>
      </c>
      <c r="F13" s="156">
        <f>VLOOKUP(E13,ТабПлав!$A$3:$B$1278,2)</f>
        <v>1070</v>
      </c>
      <c r="G13" s="151">
        <f t="shared" si="0"/>
        <v>7</v>
      </c>
      <c r="I13" s="31"/>
    </row>
    <row r="14" spans="1:9" ht="12.75">
      <c r="A14" s="153" t="s">
        <v>1458</v>
      </c>
      <c r="B14" s="154" t="str">
        <f>VLOOKUP(A14,Мандатная!$A$16:$H$145,2,FALSE)</f>
        <v>Марченко</v>
      </c>
      <c r="C14" s="28" t="str">
        <f>VLOOKUP(A14,Мандатная!$A$16:$H$145,3,FALSE)</f>
        <v>Сергей</v>
      </c>
      <c r="D14" s="28" t="str">
        <f>VLOOKUP(A14,Мандатная!$A$16:$H$145,5,FALSE)</f>
        <v> </v>
      </c>
      <c r="E14" s="155" t="s">
        <v>237</v>
      </c>
      <c r="F14" s="156">
        <f>VLOOKUP(E14,ТабПлав!$A$3:$B$1278,2)</f>
        <v>1189</v>
      </c>
      <c r="G14" s="151">
        <f t="shared" si="0"/>
        <v>1</v>
      </c>
      <c r="I14" s="31"/>
    </row>
    <row r="15" spans="1:9" ht="12.75">
      <c r="A15" s="153" t="s">
        <v>1459</v>
      </c>
      <c r="B15" s="154" t="str">
        <f>VLOOKUP(A15,Мандатная!$A$16:$H$145,2,FALSE)</f>
        <v>Тузинский</v>
      </c>
      <c r="C15" s="28" t="str">
        <f>VLOOKUP(A15,Мандатная!$A$16:$H$145,3,FALSE)</f>
        <v>Роман</v>
      </c>
      <c r="D15" s="28" t="str">
        <f>VLOOKUP(A15,Мандатная!$A$16:$H$145,5,FALSE)</f>
        <v> </v>
      </c>
      <c r="E15" s="155" t="s">
        <v>312</v>
      </c>
      <c r="F15" s="156">
        <f>VLOOKUP(E15,ТабПлав!$A$3:$B$1278,2)</f>
        <v>1114</v>
      </c>
      <c r="G15" s="151">
        <f t="shared" si="0"/>
        <v>2</v>
      </c>
      <c r="I15" s="31"/>
    </row>
    <row r="16" spans="1:9" ht="16.5" customHeight="1">
      <c r="A16" s="157" t="s">
        <v>101</v>
      </c>
      <c r="B16" s="158" t="str">
        <f>Мандатная!E16</f>
        <v>Приморский край</v>
      </c>
      <c r="C16" s="158"/>
      <c r="D16" s="158"/>
      <c r="E16" s="159"/>
      <c r="F16" s="160"/>
      <c r="G16" s="161"/>
      <c r="H16" s="162">
        <f>SUM(F9:F15)</f>
        <v>7585</v>
      </c>
      <c r="I16" s="162">
        <f>RANK(H16,$H$16:$H$132,0)</f>
        <v>1</v>
      </c>
    </row>
    <row r="17" spans="1:7" ht="28.5" customHeight="1">
      <c r="A17" s="153" t="s">
        <v>41</v>
      </c>
      <c r="B17" s="28" t="str">
        <f>VLOOKUP(A17,Мандатная!$A$16:$H$145,2,FALSE)</f>
        <v>Гвоздюк </v>
      </c>
      <c r="C17" s="28" t="str">
        <f>VLOOKUP(A17,Мандатная!$A$16:$H$145,3,FALSE)</f>
        <v>Константин </v>
      </c>
      <c r="D17" s="28" t="str">
        <f>VLOOKUP(A17,Мандатная!$A$16:$H$145,5,FALSE)</f>
        <v>Саратовская область</v>
      </c>
      <c r="E17" s="46" t="s">
        <v>416</v>
      </c>
      <c r="F17" s="156">
        <f>VLOOKUP(E17,ТабПлав!$A$3:$B$1278,2)</f>
        <v>1010</v>
      </c>
      <c r="G17" s="151">
        <f aca="true" t="shared" si="1" ref="G17:G23">RANK(F17,$F$9:$F$132,0)</f>
        <v>17</v>
      </c>
    </row>
    <row r="18" spans="1:7" ht="12.75">
      <c r="A18" s="153" t="s">
        <v>42</v>
      </c>
      <c r="B18" s="28" t="str">
        <f>VLOOKUP(A18,Мандатная!$A$16:$H$145,2,FALSE)</f>
        <v>Стецюк </v>
      </c>
      <c r="C18" s="28" t="str">
        <f>VLOOKUP(A18,Мандатная!$A$16:$H$145,3,FALSE)</f>
        <v>Роман </v>
      </c>
      <c r="D18" s="28" t="str">
        <f>VLOOKUP(A18,Мандатная!$A$16:$H$145,5,FALSE)</f>
        <v>г. Саратов</v>
      </c>
      <c r="E18" s="46" t="s">
        <v>526</v>
      </c>
      <c r="F18" s="156">
        <f>VLOOKUP(E18,ТабПлав!$A$3:$B$1278,2)</f>
        <v>900</v>
      </c>
      <c r="G18" s="151">
        <f t="shared" si="1"/>
        <v>29</v>
      </c>
    </row>
    <row r="19" spans="1:7" ht="12.75">
      <c r="A19" s="153" t="s">
        <v>43</v>
      </c>
      <c r="B19" s="28" t="str">
        <f>VLOOKUP(A19,Мандатная!$A$16:$H$145,2,FALSE)</f>
        <v>Слугин</v>
      </c>
      <c r="C19" s="28" t="str">
        <f>VLOOKUP(A19,Мандатная!$A$16:$H$145,3,FALSE)</f>
        <v>Дмитрий</v>
      </c>
      <c r="D19" s="28" t="str">
        <f>VLOOKUP(A19,Мандатная!$A$16:$H$145,5,FALSE)</f>
        <v>МУДОД</v>
      </c>
      <c r="E19" s="46" t="s">
        <v>650</v>
      </c>
      <c r="F19" s="156">
        <f>VLOOKUP(E19,ТабПлав!$A$3:$B$1278,2)</f>
        <v>776</v>
      </c>
      <c r="G19" s="151">
        <f t="shared" si="1"/>
        <v>37</v>
      </c>
    </row>
    <row r="20" spans="1:7" ht="12.75">
      <c r="A20" s="153" t="s">
        <v>44</v>
      </c>
      <c r="B20" s="28" t="str">
        <f>VLOOKUP(A20,Мандатная!$A$16:$H$145,2,FALSE)</f>
        <v>Еров</v>
      </c>
      <c r="C20" s="28" t="str">
        <f>VLOOKUP(A20,Мандатная!$A$16:$H$145,3,FALSE)</f>
        <v>Степан</v>
      </c>
      <c r="D20" s="28" t="str">
        <f>VLOOKUP(A20,Мандатная!$A$16:$H$145,5,FALSE)</f>
        <v>ЦДЮСШ</v>
      </c>
      <c r="E20" s="46" t="s">
        <v>352</v>
      </c>
      <c r="F20" s="156">
        <f>VLOOKUP(E20,ТабПлав!$A$3:$B$1278,2)</f>
        <v>1074</v>
      </c>
      <c r="G20" s="151">
        <f t="shared" si="1"/>
        <v>6</v>
      </c>
    </row>
    <row r="21" spans="1:7" ht="12.75">
      <c r="A21" s="153" t="s">
        <v>45</v>
      </c>
      <c r="B21" s="28" t="str">
        <f>VLOOKUP(A21,Мандатная!$A$16:$H$145,2,FALSE)</f>
        <v>Шустов </v>
      </c>
      <c r="C21" s="28" t="str">
        <f>VLOOKUP(A21,Мандатная!$A$16:$H$145,3,FALSE)</f>
        <v>Семён</v>
      </c>
      <c r="D21" s="28" t="str">
        <f>VLOOKUP(A21,Мандатная!$A$16:$H$145,5,FALSE)</f>
        <v>СФММСССО</v>
      </c>
      <c r="E21" s="46" t="s">
        <v>465</v>
      </c>
      <c r="F21" s="156">
        <f>VLOOKUP(E21,ТабПлав!$A$3:$B$1278,2)</f>
        <v>961</v>
      </c>
      <c r="G21" s="151">
        <f t="shared" si="1"/>
        <v>22</v>
      </c>
    </row>
    <row r="22" spans="1:7" ht="12.75">
      <c r="A22" s="153" t="s">
        <v>1460</v>
      </c>
      <c r="B22" s="28" t="str">
        <f>VLOOKUP(A22,Мандатная!$A$16:$H$145,2,FALSE)</f>
        <v>Куташенков</v>
      </c>
      <c r="C22" s="28" t="str">
        <f>VLOOKUP(A22,Мандатная!$A$16:$H$145,3,FALSE)</f>
        <v>Антон</v>
      </c>
      <c r="D22" s="28">
        <f>VLOOKUP(A22,Мандатная!$A$16:$H$145,5,FALSE)</f>
        <v>0</v>
      </c>
      <c r="E22" s="46" t="s">
        <v>400</v>
      </c>
      <c r="F22" s="156">
        <f>VLOOKUP(E22,ТабПлав!$A$3:$B$1278,2)</f>
        <v>1026</v>
      </c>
      <c r="G22" s="151">
        <f t="shared" si="1"/>
        <v>13</v>
      </c>
    </row>
    <row r="23" spans="1:7" ht="12.75">
      <c r="A23" s="153" t="s">
        <v>1461</v>
      </c>
      <c r="B23" s="28" t="str">
        <f>VLOOKUP(A23,Мандатная!$A$16:$H$145,2,FALSE)</f>
        <v>Елисеев</v>
      </c>
      <c r="C23" s="28" t="str">
        <f>VLOOKUP(A23,Мандатная!$A$16:$H$145,3,FALSE)</f>
        <v>Илья</v>
      </c>
      <c r="D23" s="28">
        <f>VLOOKUP(A23,Мандатная!$A$16:$H$145,5,FALSE)</f>
        <v>0</v>
      </c>
      <c r="E23" s="46" t="s">
        <v>579</v>
      </c>
      <c r="F23" s="156">
        <f>VLOOKUP(E23,ТабПлав!$A$3:$B$1278,2)</f>
        <v>847</v>
      </c>
      <c r="G23" s="151">
        <f t="shared" si="1"/>
        <v>34</v>
      </c>
    </row>
    <row r="24" spans="1:9" ht="15">
      <c r="A24" s="157" t="s">
        <v>100</v>
      </c>
      <c r="B24" s="158" t="s">
        <v>1501</v>
      </c>
      <c r="C24" s="158"/>
      <c r="D24" s="158"/>
      <c r="E24" s="159"/>
      <c r="F24" s="160"/>
      <c r="G24" s="161"/>
      <c r="H24" s="162">
        <f>SUM(F17:F23)</f>
        <v>6594</v>
      </c>
      <c r="I24" s="162">
        <f>RANK(H24,$H$16:$H$132,0)</f>
        <v>3</v>
      </c>
    </row>
    <row r="25" spans="1:7" ht="28.5" customHeight="1">
      <c r="A25" s="153" t="s">
        <v>46</v>
      </c>
      <c r="B25" s="28" t="str">
        <f>VLOOKUP(A25,Мандатная!$A$16:$H$145,2,FALSE)</f>
        <v>Соколов</v>
      </c>
      <c r="C25" s="28" t="str">
        <f>VLOOKUP(A25,Мандатная!$A$16:$H$145,3,FALSE)</f>
        <v>Семён</v>
      </c>
      <c r="D25" s="28" t="str">
        <f>VLOOKUP(A25,Мандатная!$A$16:$H$145,5,FALSE)</f>
        <v>Ярославская область</v>
      </c>
      <c r="E25" s="46" t="s">
        <v>537</v>
      </c>
      <c r="F25" s="156">
        <f>VLOOKUP(E25,ТабПлав!$A$3:$B$1278,2)</f>
        <v>889</v>
      </c>
      <c r="G25" s="151">
        <f aca="true" t="shared" si="2" ref="G25:G31">RANK(F25,$F$9:$F$132,0)</f>
        <v>30</v>
      </c>
    </row>
    <row r="26" spans="1:7" ht="12.75">
      <c r="A26" s="153" t="s">
        <v>47</v>
      </c>
      <c r="B26" s="28" t="str">
        <f>VLOOKUP(A26,Мандатная!$A$16:$H$145,2,FALSE)</f>
        <v>Черепенин</v>
      </c>
      <c r="C26" s="28" t="str">
        <f>VLOOKUP(A26,Мандатная!$A$16:$H$145,3,FALSE)</f>
        <v>Александр</v>
      </c>
      <c r="D26" s="28" t="str">
        <f>VLOOKUP(A26,Мандатная!$A$16:$H$145,5,FALSE)</f>
        <v>г. Рыбинск</v>
      </c>
      <c r="E26" s="46" t="s">
        <v>520</v>
      </c>
      <c r="F26" s="156">
        <f>VLOOKUP(E26,ТабПлав!$A$3:$B$1278,2)</f>
        <v>906</v>
      </c>
      <c r="G26" s="151">
        <f t="shared" si="2"/>
        <v>27</v>
      </c>
    </row>
    <row r="27" spans="1:7" ht="12.75">
      <c r="A27" s="153" t="s">
        <v>48</v>
      </c>
      <c r="B27" s="28" t="str">
        <f>VLOOKUP(A27,Мандатная!$A$16:$H$145,2,FALSE)</f>
        <v>Крымов</v>
      </c>
      <c r="C27" s="28" t="str">
        <f>VLOOKUP(A27,Мандатная!$A$16:$H$145,3,FALSE)</f>
        <v>Евгений</v>
      </c>
      <c r="D27" s="28">
        <f>VLOOKUP(A27,Мандатная!$A$16:$H$145,5,FALSE)</f>
        <v>0</v>
      </c>
      <c r="E27" s="46" t="s">
        <v>600</v>
      </c>
      <c r="F27" s="156">
        <f>VLOOKUP(E27,ТабПлав!$A$3:$B$1278,2)</f>
        <v>826</v>
      </c>
      <c r="G27" s="151">
        <f t="shared" si="2"/>
        <v>35</v>
      </c>
    </row>
    <row r="28" spans="1:7" ht="12.75">
      <c r="A28" s="153" t="s">
        <v>49</v>
      </c>
      <c r="B28" s="28" t="str">
        <f>VLOOKUP(A28,Мандатная!$A$16:$H$145,2,FALSE)</f>
        <v>Маслов</v>
      </c>
      <c r="C28" s="28" t="str">
        <f>VLOOKUP(A28,Мандатная!$A$16:$H$145,3,FALSE)</f>
        <v>Станислав</v>
      </c>
      <c r="D28" s="28">
        <f>VLOOKUP(A28,Мандатная!$A$16:$H$145,5,FALSE)</f>
        <v>0</v>
      </c>
      <c r="E28" s="46" t="s">
        <v>688</v>
      </c>
      <c r="F28" s="156">
        <f>VLOOKUP(E28,ТабПлав!$A$3:$B$1278,2)</f>
        <v>738</v>
      </c>
      <c r="G28" s="151">
        <f t="shared" si="2"/>
        <v>39</v>
      </c>
    </row>
    <row r="29" spans="1:7" ht="12.75">
      <c r="A29" s="153" t="s">
        <v>50</v>
      </c>
      <c r="B29" s="28" t="str">
        <f>VLOOKUP(A29,Мандатная!$A$16:$H$145,2,FALSE)</f>
        <v>Ульянов</v>
      </c>
      <c r="C29" s="28" t="str">
        <f>VLOOKUP(A29,Мандатная!$A$16:$H$145,3,FALSE)</f>
        <v>Дмитрий</v>
      </c>
      <c r="D29" s="28">
        <f>VLOOKUP(A29,Мандатная!$A$16:$H$145,5,FALSE)</f>
        <v>0</v>
      </c>
      <c r="E29" s="46" t="s">
        <v>548</v>
      </c>
      <c r="F29" s="156">
        <f>VLOOKUP(E29,ТабПлав!$A$3:$B$1278,2)</f>
        <v>878</v>
      </c>
      <c r="G29" s="151">
        <f t="shared" si="2"/>
        <v>31</v>
      </c>
    </row>
    <row r="30" spans="1:7" ht="12.75">
      <c r="A30" s="153" t="s">
        <v>1462</v>
      </c>
      <c r="B30" s="28" t="str">
        <f>VLOOKUP(A30,Мандатная!$A$16:$H$145,2,FALSE)</f>
        <v>Чепурной</v>
      </c>
      <c r="C30" s="28" t="str">
        <f>VLOOKUP(A30,Мандатная!$A$16:$H$145,3,FALSE)</f>
        <v>Марк</v>
      </c>
      <c r="D30" s="28">
        <f>VLOOKUP(A30,Мандатная!$A$16:$H$145,5,FALSE)</f>
        <v>0</v>
      </c>
      <c r="E30" s="46" t="s">
        <v>374</v>
      </c>
      <c r="F30" s="156">
        <f>VLOOKUP(E30,ТабПлав!$A$3:$B$1278,2)</f>
        <v>1052</v>
      </c>
      <c r="G30" s="151">
        <f t="shared" si="2"/>
        <v>10</v>
      </c>
    </row>
    <row r="31" spans="1:7" ht="12.75">
      <c r="A31" s="153" t="s">
        <v>1463</v>
      </c>
      <c r="B31" s="28" t="str">
        <f>VLOOKUP(A31,Мандатная!$A$16:$H$145,2,FALSE)</f>
        <v>Харланов </v>
      </c>
      <c r="C31" s="28" t="str">
        <f>VLOOKUP(A31,Мандатная!$A$16:$H$145,3,FALSE)</f>
        <v>Никита</v>
      </c>
      <c r="D31" s="28">
        <f>VLOOKUP(A31,Мандатная!$A$16:$H$145,5,FALSE)</f>
        <v>0</v>
      </c>
      <c r="E31" s="46" t="s">
        <v>866</v>
      </c>
      <c r="F31" s="156">
        <f>VLOOKUP(E31,ТабПлав!$A$3:$B$1278,2)</f>
        <v>560</v>
      </c>
      <c r="G31" s="151">
        <f t="shared" si="2"/>
        <v>47</v>
      </c>
    </row>
    <row r="32" spans="1:9" ht="15">
      <c r="A32" s="157" t="s">
        <v>107</v>
      </c>
      <c r="B32" s="158" t="str">
        <f>Мандатная!E36</f>
        <v>Ярославская область</v>
      </c>
      <c r="C32" s="158"/>
      <c r="D32" s="158"/>
      <c r="E32" s="159"/>
      <c r="F32" s="160"/>
      <c r="G32" s="161"/>
      <c r="H32" s="162">
        <f>SUM(F25:F31)</f>
        <v>5849</v>
      </c>
      <c r="I32" s="162">
        <f>RANK(H32,$H$16:$H$132,0)</f>
        <v>5</v>
      </c>
    </row>
    <row r="33" spans="1:7" ht="28.5" customHeight="1">
      <c r="A33" s="153" t="s">
        <v>73</v>
      </c>
      <c r="B33" s="28" t="str">
        <f>VLOOKUP(A33,Мандатная!$A$16:$H$145,2,FALSE)</f>
        <v>Данилов</v>
      </c>
      <c r="C33" s="28" t="str">
        <f>VLOOKUP(A33,Мандатная!$A$16:$H$145,3,FALSE)</f>
        <v>Егор</v>
      </c>
      <c r="D33" s="28" t="str">
        <f>VLOOKUP(A33,Мандатная!$A$16:$H$145,5,FALSE)</f>
        <v>Самарская область</v>
      </c>
      <c r="E33" s="46" t="s">
        <v>409</v>
      </c>
      <c r="F33" s="156">
        <f>VLOOKUP(E33,ТабПлав!$A$3:$B$1278,2)</f>
        <v>1017</v>
      </c>
      <c r="G33" s="151">
        <f aca="true" t="shared" si="3" ref="G33:G39">RANK(F33,$F$9:$F$132,0)</f>
        <v>16</v>
      </c>
    </row>
    <row r="34" spans="1:7" ht="12.75">
      <c r="A34" s="153" t="s">
        <v>74</v>
      </c>
      <c r="B34" s="28" t="str">
        <f>VLOOKUP(A34,Мандатная!$A$16:$H$145,2,FALSE)</f>
        <v>Привалов</v>
      </c>
      <c r="C34" s="28" t="str">
        <f>VLOOKUP(A34,Мандатная!$A$16:$H$145,3,FALSE)</f>
        <v>Михаил</v>
      </c>
      <c r="D34" s="28" t="str">
        <f>VLOOKUP(A34,Мандатная!$A$16:$H$145,5,FALSE)</f>
        <v>г. Самара</v>
      </c>
      <c r="E34" s="46">
        <v>0</v>
      </c>
      <c r="F34" s="156">
        <f>VLOOKUP(E34,ТабПлав!$A$3:$B$1278,2)</f>
        <v>0</v>
      </c>
      <c r="G34" s="151">
        <f>RANK(F34,$F$9:$F$132,0)</f>
        <v>57</v>
      </c>
    </row>
    <row r="35" spans="1:7" ht="12.75">
      <c r="A35" s="153" t="s">
        <v>75</v>
      </c>
      <c r="B35" s="28" t="str">
        <f>VLOOKUP(A35,Мандатная!$A$16:$H$145,2,FALSE)</f>
        <v>Айбушев</v>
      </c>
      <c r="C35" s="28" t="str">
        <f>VLOOKUP(A35,Мандатная!$A$16:$H$145,3,FALSE)</f>
        <v>Марат</v>
      </c>
      <c r="D35" s="28">
        <f>VLOOKUP(A35,Мандатная!$A$16:$H$145,5,FALSE)</f>
        <v>0</v>
      </c>
      <c r="E35" s="46" t="s">
        <v>438</v>
      </c>
      <c r="F35" s="156">
        <f>VLOOKUP(E35,ТабПлав!$A$3:$B$1278,2)</f>
        <v>988</v>
      </c>
      <c r="G35" s="151">
        <f t="shared" si="3"/>
        <v>18</v>
      </c>
    </row>
    <row r="36" spans="1:7" ht="12.75">
      <c r="A36" s="153" t="s">
        <v>76</v>
      </c>
      <c r="B36" s="28" t="str">
        <f>VLOOKUP(A36,Мандатная!$A$16:$H$145,2,FALSE)</f>
        <v>Лазутов</v>
      </c>
      <c r="C36" s="28" t="str">
        <f>VLOOKUP(A36,Мандатная!$A$16:$H$145,3,FALSE)</f>
        <v>Денис</v>
      </c>
      <c r="D36" s="28">
        <f>VLOOKUP(A36,Мандатная!$A$16:$H$145,5,FALSE)</f>
        <v>0</v>
      </c>
      <c r="E36" s="46" t="s">
        <v>499</v>
      </c>
      <c r="F36" s="156">
        <f>VLOOKUP(E36,ТабПлав!$A$3:$B$1278,2)</f>
        <v>927</v>
      </c>
      <c r="G36" s="151">
        <f t="shared" si="3"/>
        <v>26</v>
      </c>
    </row>
    <row r="37" spans="1:7" ht="12.75">
      <c r="A37" s="153" t="s">
        <v>77</v>
      </c>
      <c r="B37" s="28" t="str">
        <f>VLOOKUP(A37,Мандатная!$A$16:$H$145,2,FALSE)</f>
        <v>Касаткин</v>
      </c>
      <c r="C37" s="28" t="str">
        <f>VLOOKUP(A37,Мандатная!$A$16:$H$145,3,FALSE)</f>
        <v>Сергей</v>
      </c>
      <c r="D37" s="28">
        <f>VLOOKUP(A37,Мандатная!$A$16:$H$145,5,FALSE)</f>
        <v>0</v>
      </c>
      <c r="E37" s="46" t="s">
        <v>363</v>
      </c>
      <c r="F37" s="156">
        <f>VLOOKUP(E37,ТабПлав!$A$3:$B$1278,2)</f>
        <v>1063</v>
      </c>
      <c r="G37" s="151">
        <f t="shared" si="3"/>
        <v>8</v>
      </c>
    </row>
    <row r="38" spans="1:7" ht="12.75">
      <c r="A38" s="153" t="s">
        <v>1464</v>
      </c>
      <c r="B38" s="28" t="str">
        <f>VLOOKUP(A38,Мандатная!$A$16:$H$145,2,FALSE)</f>
        <v>Селеверстов</v>
      </c>
      <c r="C38" s="28" t="str">
        <f>VLOOKUP(A38,Мандатная!$A$16:$H$145,3,FALSE)</f>
        <v>Алексей</v>
      </c>
      <c r="D38" s="28" t="str">
        <f>VLOOKUP(A38,Мандатная!$A$16:$H$145,5,FALSE)</f>
        <v> </v>
      </c>
      <c r="E38" s="46" t="s">
        <v>458</v>
      </c>
      <c r="F38" s="156">
        <f>VLOOKUP(E38,ТабПлав!$A$3:$B$1278,2)</f>
        <v>968</v>
      </c>
      <c r="G38" s="151">
        <f t="shared" si="3"/>
        <v>21</v>
      </c>
    </row>
    <row r="39" spans="1:7" ht="12.75">
      <c r="A39" s="153" t="s">
        <v>1465</v>
      </c>
      <c r="B39" s="28" t="str">
        <f>VLOOKUP(A39,Мандатная!$A$16:$H$145,2,FALSE)</f>
        <v>Сергеев </v>
      </c>
      <c r="C39" s="28" t="str">
        <f>VLOOKUP(A39,Мандатная!$A$16:$H$145,3,FALSE)</f>
        <v>Сергей</v>
      </c>
      <c r="D39" s="28" t="str">
        <f>VLOOKUP(A39,Мандатная!$A$16:$H$145,5,FALSE)</f>
        <v> </v>
      </c>
      <c r="E39" s="46" t="s">
        <v>406</v>
      </c>
      <c r="F39" s="156">
        <f>VLOOKUP(E39,ТабПлав!$A$3:$B$1278,2)</f>
        <v>1020</v>
      </c>
      <c r="G39" s="151">
        <f t="shared" si="3"/>
        <v>14</v>
      </c>
    </row>
    <row r="40" spans="1:9" ht="15">
      <c r="A40" s="157" t="s">
        <v>108</v>
      </c>
      <c r="B40" s="158" t="s">
        <v>1506</v>
      </c>
      <c r="C40" s="158"/>
      <c r="D40" s="158"/>
      <c r="E40" s="159"/>
      <c r="F40" s="160"/>
      <c r="G40" s="161"/>
      <c r="H40" s="162">
        <f>SUM(F33:F39)</f>
        <v>5983</v>
      </c>
      <c r="I40" s="162">
        <f>RANK(H40,$H$16:$H$132,0)</f>
        <v>4</v>
      </c>
    </row>
    <row r="41" spans="1:7" ht="28.5" customHeight="1">
      <c r="A41" s="153" t="s">
        <v>78</v>
      </c>
      <c r="B41" s="28" t="str">
        <f>VLOOKUP(A41,Мандатная!$A$16:$H$145,2,FALSE)</f>
        <v>Сидоров </v>
      </c>
      <c r="C41" s="28" t="str">
        <f>VLOOKUP(A41,Мандатная!$A$16:$H$145,3,FALSE)</f>
        <v>Юрий</v>
      </c>
      <c r="D41" s="28" t="str">
        <f>VLOOKUP(A41,Мандатная!$A$16:$H$145,5,FALSE)</f>
        <v>Краснодарский край</v>
      </c>
      <c r="E41" s="46" t="s">
        <v>491</v>
      </c>
      <c r="F41" s="156">
        <f>VLOOKUP(E41,ТабПлав!$A$3:$B$1278,2)</f>
        <v>935</v>
      </c>
      <c r="G41" s="151">
        <f aca="true" t="shared" si="4" ref="G41:G47">RANK(F41,$F$9:$F$132,0)</f>
        <v>25</v>
      </c>
    </row>
    <row r="42" spans="1:7" ht="12.75">
      <c r="A42" s="153" t="s">
        <v>79</v>
      </c>
      <c r="B42" s="28" t="str">
        <f>VLOOKUP(A42,Мандатная!$A$16:$H$145,2,FALSE)</f>
        <v>Привалов</v>
      </c>
      <c r="C42" s="28" t="str">
        <f>VLOOKUP(A42,Мандатная!$A$16:$H$145,3,FALSE)</f>
        <v>Дмитрий</v>
      </c>
      <c r="D42" s="28" t="str">
        <f>VLOOKUP(A42,Мандатная!$A$16:$H$145,5,FALSE)</f>
        <v>г. Новороссийск</v>
      </c>
      <c r="E42" s="46" t="s">
        <v>564</v>
      </c>
      <c r="F42" s="156">
        <f>VLOOKUP(E42,ТабПлав!$A$3:$B$1278,2)</f>
        <v>862</v>
      </c>
      <c r="G42" s="151">
        <f t="shared" si="4"/>
        <v>33</v>
      </c>
    </row>
    <row r="43" spans="1:7" ht="12.75">
      <c r="A43" s="153" t="s">
        <v>80</v>
      </c>
      <c r="B43" s="28" t="str">
        <f>VLOOKUP(A43,Мандатная!$A$16:$H$145,2,FALSE)</f>
        <v>Зинович</v>
      </c>
      <c r="C43" s="28" t="str">
        <f>VLOOKUP(A43,Мандатная!$A$16:$H$145,3,FALSE)</f>
        <v>Виктор</v>
      </c>
      <c r="D43" s="28" t="str">
        <f>VLOOKUP(A43,Мандатная!$A$16:$H$145,5,FALSE)</f>
        <v>Новороссийская морская школа</v>
      </c>
      <c r="E43" s="46" t="s">
        <v>481</v>
      </c>
      <c r="F43" s="156">
        <f>VLOOKUP(E43,ТабПлав!$A$3:$B$1278,2)</f>
        <v>945</v>
      </c>
      <c r="G43" s="151">
        <f t="shared" si="4"/>
        <v>24</v>
      </c>
    </row>
    <row r="44" spans="1:7" ht="12.75">
      <c r="A44" s="153" t="s">
        <v>81</v>
      </c>
      <c r="B44" s="28" t="str">
        <f>VLOOKUP(A44,Мандатная!$A$16:$H$145,2,FALSE)</f>
        <v>Коржов </v>
      </c>
      <c r="C44" s="28" t="str">
        <f>VLOOKUP(A44,Мандатная!$A$16:$H$145,3,FALSE)</f>
        <v>Фёдор</v>
      </c>
      <c r="D44" s="28">
        <f>VLOOKUP(A44,Мандатная!$A$16:$H$145,5,FALSE)</f>
        <v>0</v>
      </c>
      <c r="E44" s="46" t="s">
        <v>712</v>
      </c>
      <c r="F44" s="156">
        <f>VLOOKUP(E44,ТабПлав!$A$3:$B$1278,2)</f>
        <v>714</v>
      </c>
      <c r="G44" s="151">
        <f t="shared" si="4"/>
        <v>42</v>
      </c>
    </row>
    <row r="45" spans="1:7" ht="12.75">
      <c r="A45" s="153" t="s">
        <v>82</v>
      </c>
      <c r="B45" s="28" t="str">
        <f>VLOOKUP(A45,Мандатная!$A$16:$H$145,2,FALSE)</f>
        <v>Загродский</v>
      </c>
      <c r="C45" s="28" t="str">
        <f>VLOOKUP(A45,Мандатная!$A$16:$H$145,3,FALSE)</f>
        <v>Николай</v>
      </c>
      <c r="D45" s="28">
        <f>VLOOKUP(A45,Мандатная!$A$16:$H$145,5,FALSE)</f>
        <v>0</v>
      </c>
      <c r="E45" s="46" t="s">
        <v>757</v>
      </c>
      <c r="F45" s="156">
        <f>VLOOKUP(E45,ТабПлав!$A$3:$B$1278,2)</f>
        <v>669</v>
      </c>
      <c r="G45" s="151">
        <f t="shared" si="4"/>
        <v>44</v>
      </c>
    </row>
    <row r="46" spans="1:7" ht="12.75">
      <c r="A46" s="153" t="s">
        <v>1466</v>
      </c>
      <c r="B46" s="28" t="str">
        <f>VLOOKUP(A46,Мандатная!$A$16:$H$145,2,FALSE)</f>
        <v>Ефремов </v>
      </c>
      <c r="C46" s="28" t="str">
        <f>VLOOKUP(A46,Мандатная!$A$16:$H$145,3,FALSE)</f>
        <v>Максим</v>
      </c>
      <c r="D46" s="28">
        <f>VLOOKUP(A46,Мандатная!$A$16:$H$145,5,FALSE)</f>
        <v>0</v>
      </c>
      <c r="E46" s="46" t="s">
        <v>821</v>
      </c>
      <c r="F46" s="156">
        <f>VLOOKUP(E46,ТабПлав!$A$3:$B$1278,2)</f>
        <v>605</v>
      </c>
      <c r="G46" s="151">
        <f t="shared" si="4"/>
        <v>46</v>
      </c>
    </row>
    <row r="47" spans="1:7" ht="12.75">
      <c r="A47" s="153" t="s">
        <v>1467</v>
      </c>
      <c r="B47" s="28" t="str">
        <f>VLOOKUP(A47,Мандатная!$A$16:$H$145,2,FALSE)</f>
        <v>Костин </v>
      </c>
      <c r="C47" s="28" t="str">
        <f>VLOOKUP(A47,Мандатная!$A$16:$H$145,3,FALSE)</f>
        <v>Сергей</v>
      </c>
      <c r="D47" s="28">
        <f>VLOOKUP(A47,Мандатная!$A$16:$H$145,5,FALSE)</f>
        <v>0</v>
      </c>
      <c r="E47" s="46" t="s">
        <v>341</v>
      </c>
      <c r="F47" s="156">
        <f>VLOOKUP(E47,ТабПлав!$A$3:$B$1278,2)</f>
        <v>1085</v>
      </c>
      <c r="G47" s="151">
        <f t="shared" si="4"/>
        <v>5</v>
      </c>
    </row>
    <row r="48" spans="1:9" ht="15">
      <c r="A48" s="157" t="s">
        <v>111</v>
      </c>
      <c r="B48" s="158" t="s">
        <v>1704</v>
      </c>
      <c r="C48" s="158"/>
      <c r="D48" s="158"/>
      <c r="E48" s="159"/>
      <c r="F48" s="160"/>
      <c r="G48" s="161"/>
      <c r="H48" s="162">
        <f>SUM(F41:F47)</f>
        <v>5815</v>
      </c>
      <c r="I48" s="162">
        <f>RANK(H48,$H$16:$H$132,0)</f>
        <v>6</v>
      </c>
    </row>
    <row r="49" spans="1:7" ht="28.5" customHeight="1">
      <c r="A49" s="111" t="s">
        <v>83</v>
      </c>
      <c r="B49" t="s">
        <v>1612</v>
      </c>
      <c r="C49" s="28" t="str">
        <f>VLOOKUP(A49,Мандатная!$A$16:$H$145,3,FALSE)</f>
        <v>Владислав</v>
      </c>
      <c r="D49" s="28" t="str">
        <f>VLOOKUP(A49,Мандатная!$A$16:$H$145,5,FALSE)</f>
        <v>Ульяновская область-1</v>
      </c>
      <c r="E49" s="46" t="s">
        <v>380</v>
      </c>
      <c r="F49" s="156">
        <f>VLOOKUP(E49,ТабПлав!$A$3:$B$1278,2)</f>
        <v>1046</v>
      </c>
      <c r="G49" s="151">
        <f aca="true" t="shared" si="5" ref="G49:G55">RANK(F49,$F$9:$F$132,0)</f>
        <v>11</v>
      </c>
    </row>
    <row r="50" spans="1:7" ht="15" customHeight="1">
      <c r="A50" s="111" t="s">
        <v>84</v>
      </c>
      <c r="B50" t="s">
        <v>1616</v>
      </c>
      <c r="C50" s="28" t="str">
        <f>VLOOKUP(A50,Мандатная!$A$16:$H$145,3,FALSE)</f>
        <v>Максим</v>
      </c>
      <c r="D50" s="28">
        <f>VLOOKUP(A50,Мандатная!$A$16:$H$145,5,FALSE)</f>
        <v>0</v>
      </c>
      <c r="E50" s="46" t="s">
        <v>608</v>
      </c>
      <c r="F50" s="156">
        <f>VLOOKUP(E50,ТабПлав!$A$3:$B$1278,2)</f>
        <v>818</v>
      </c>
      <c r="G50" s="151">
        <f t="shared" si="5"/>
        <v>36</v>
      </c>
    </row>
    <row r="51" spans="1:7" ht="15" customHeight="1">
      <c r="A51" s="3" t="s">
        <v>1570</v>
      </c>
      <c r="B51" t="s">
        <v>1618</v>
      </c>
      <c r="E51" s="46" t="s">
        <v>399</v>
      </c>
      <c r="F51" s="156">
        <f>VLOOKUP(E51,ТабПлав!$A$3:$B$1278,2)</f>
        <v>1027</v>
      </c>
      <c r="G51" s="151">
        <f t="shared" si="5"/>
        <v>12</v>
      </c>
    </row>
    <row r="52" spans="1:7" ht="15" customHeight="1">
      <c r="A52" s="3" t="s">
        <v>85</v>
      </c>
      <c r="B52" t="s">
        <v>1621</v>
      </c>
      <c r="E52" s="46" t="s">
        <v>447</v>
      </c>
      <c r="F52" s="156">
        <f>VLOOKUP(E52,ТабПлав!$A$3:$B$1278,2)</f>
        <v>979</v>
      </c>
      <c r="G52" s="151">
        <f t="shared" si="5"/>
        <v>19</v>
      </c>
    </row>
    <row r="53" spans="1:7" ht="15" customHeight="1">
      <c r="A53" s="3" t="s">
        <v>1571</v>
      </c>
      <c r="B53" t="s">
        <v>1622</v>
      </c>
      <c r="E53" s="46" t="s">
        <v>525</v>
      </c>
      <c r="F53" s="156">
        <f>VLOOKUP(E53,ТабПлав!$A$3:$B$1278,2)</f>
        <v>901</v>
      </c>
      <c r="G53" s="151">
        <f t="shared" si="5"/>
        <v>28</v>
      </c>
    </row>
    <row r="54" spans="1:7" ht="15" customHeight="1">
      <c r="A54" s="3" t="s">
        <v>1572</v>
      </c>
      <c r="B54" t="s">
        <v>1625</v>
      </c>
      <c r="E54" s="46" t="s">
        <v>470</v>
      </c>
      <c r="F54" s="156">
        <f>VLOOKUP(E54,ТабПлав!$A$3:$B$1278,2)</f>
        <v>956</v>
      </c>
      <c r="G54" s="151">
        <f t="shared" si="5"/>
        <v>23</v>
      </c>
    </row>
    <row r="55" spans="1:7" ht="12.75">
      <c r="A55" s="3" t="s">
        <v>1573</v>
      </c>
      <c r="B55" t="s">
        <v>1627</v>
      </c>
      <c r="E55" s="46" t="s">
        <v>407</v>
      </c>
      <c r="F55" s="156">
        <f>VLOOKUP(E55,ТабПлав!$A$3:$B$1278,2)</f>
        <v>1019</v>
      </c>
      <c r="G55" s="151">
        <f t="shared" si="5"/>
        <v>15</v>
      </c>
    </row>
    <row r="56" spans="1:9" ht="15">
      <c r="A56" s="157" t="s">
        <v>112</v>
      </c>
      <c r="B56" s="158" t="str">
        <f>Мандатная!E69</f>
        <v>Ульяновская область-1</v>
      </c>
      <c r="C56" s="158"/>
      <c r="D56" s="158"/>
      <c r="E56" s="159"/>
      <c r="F56" s="160"/>
      <c r="G56" s="161"/>
      <c r="H56" s="162">
        <f>F55+F54+F53+F52+F51+F50+F49</f>
        <v>6746</v>
      </c>
      <c r="I56" s="162">
        <f>RANK(H56,$H$16:$H$132,0)</f>
        <v>2</v>
      </c>
    </row>
    <row r="57" spans="1:7" ht="28.5" customHeight="1">
      <c r="A57" s="118" t="s">
        <v>86</v>
      </c>
      <c r="B57" s="176" t="s">
        <v>1630</v>
      </c>
      <c r="C57" s="28" t="str">
        <f>VLOOKUP(A57,Мандатная!$A$16:$H$145,3,FALSE)</f>
        <v>Дмитрий</v>
      </c>
      <c r="D57" s="28" t="str">
        <f>VLOOKUP(A57,Мандатная!$A$16:$H$145,5,FALSE)</f>
        <v>Ульяновская область-2</v>
      </c>
      <c r="E57" s="46" t="s">
        <v>708</v>
      </c>
      <c r="F57" s="156">
        <f>VLOOKUP(E57,ТабПлав!$A$3:$B$1278,2)</f>
        <v>718</v>
      </c>
      <c r="G57" s="151">
        <f aca="true" t="shared" si="6" ref="G57:G63">RANK(F57,$F$9:$F$132,0)</f>
        <v>41</v>
      </c>
    </row>
    <row r="58" spans="1:7" ht="11.25" customHeight="1">
      <c r="A58" s="3" t="s">
        <v>1574</v>
      </c>
      <c r="B58" s="176" t="s">
        <v>1632</v>
      </c>
      <c r="E58" s="46" t="s">
        <v>688</v>
      </c>
      <c r="F58" s="156">
        <f>VLOOKUP(E58,ТабПлав!$A$3:$B$1278,2)</f>
        <v>738</v>
      </c>
      <c r="G58" s="151">
        <f t="shared" si="6"/>
        <v>39</v>
      </c>
    </row>
    <row r="59" spans="1:7" ht="11.25" customHeight="1">
      <c r="A59" s="3" t="s">
        <v>1575</v>
      </c>
      <c r="B59" s="176" t="s">
        <v>1635</v>
      </c>
      <c r="E59" s="46" t="s">
        <v>753</v>
      </c>
      <c r="F59" s="156">
        <f>VLOOKUP(E59,ТабПлав!$A$3:$B$1278,2)</f>
        <v>673</v>
      </c>
      <c r="G59" s="151">
        <f t="shared" si="6"/>
        <v>43</v>
      </c>
    </row>
    <row r="60" spans="1:7" ht="11.25" customHeight="1">
      <c r="A60" s="3" t="s">
        <v>1576</v>
      </c>
      <c r="B60" s="176" t="s">
        <v>1638</v>
      </c>
      <c r="E60" s="46" t="s">
        <v>675</v>
      </c>
      <c r="F60" s="156">
        <f>VLOOKUP(E60,ТабПлав!$A$3:$B$1278,2)</f>
        <v>751</v>
      </c>
      <c r="G60" s="151">
        <f t="shared" si="6"/>
        <v>38</v>
      </c>
    </row>
    <row r="61" spans="1:7" ht="11.25" customHeight="1">
      <c r="A61" s="3" t="s">
        <v>1577</v>
      </c>
      <c r="B61" s="176" t="s">
        <v>1643</v>
      </c>
      <c r="E61" s="46" t="s">
        <v>1001</v>
      </c>
      <c r="F61" s="156">
        <f>VLOOKUP(E61,ТабПлав!$A$3:$B$1278,2)</f>
        <v>425</v>
      </c>
      <c r="G61" s="151">
        <f t="shared" si="6"/>
        <v>53</v>
      </c>
    </row>
    <row r="62" spans="1:7" ht="12.75" customHeight="1">
      <c r="A62" s="3" t="s">
        <v>1578</v>
      </c>
      <c r="B62" s="176" t="s">
        <v>1645</v>
      </c>
      <c r="E62" s="46" t="s">
        <v>980</v>
      </c>
      <c r="F62" s="156">
        <f>VLOOKUP(E62,ТабПлав!$A$3:$B$1278,2)</f>
        <v>446</v>
      </c>
      <c r="G62" s="151">
        <f t="shared" si="6"/>
        <v>52</v>
      </c>
    </row>
    <row r="63" spans="1:7" ht="12.75" customHeight="1">
      <c r="A63" s="3" t="s">
        <v>1579</v>
      </c>
      <c r="B63" s="176" t="s">
        <v>1650</v>
      </c>
      <c r="E63" s="46" t="s">
        <v>814</v>
      </c>
      <c r="F63" s="156">
        <f>VLOOKUP(E63,ТабПлав!$A$3:$B$1278,2)</f>
        <v>612</v>
      </c>
      <c r="G63" s="151">
        <f t="shared" si="6"/>
        <v>45</v>
      </c>
    </row>
    <row r="64" spans="1:9" ht="15">
      <c r="A64" s="157" t="s">
        <v>144</v>
      </c>
      <c r="B64" s="158" t="str">
        <f>Мандатная!E79</f>
        <v>Ульяновская область-2</v>
      </c>
      <c r="C64" s="158"/>
      <c r="D64" s="158"/>
      <c r="E64" s="159"/>
      <c r="F64" s="160"/>
      <c r="G64" s="161"/>
      <c r="H64" s="162">
        <f>F63+F62+F61+F60+F59+F58+F57</f>
        <v>4363</v>
      </c>
      <c r="I64" s="162">
        <f>RANK(H64,$H$16:$H$132,0)</f>
        <v>7</v>
      </c>
    </row>
    <row r="65" spans="1:7" ht="28.5" customHeight="1">
      <c r="A65" s="118" t="s">
        <v>140</v>
      </c>
      <c r="B65" s="176" t="s">
        <v>1654</v>
      </c>
      <c r="E65" s="46" t="s">
        <v>956</v>
      </c>
      <c r="F65" s="156">
        <f>VLOOKUP(E65,ТабПлав!$A$3:$B$1278,2)</f>
        <v>470</v>
      </c>
      <c r="G65" s="151">
        <f aca="true" t="shared" si="7" ref="G65:G71">RANK(F65,$F$9:$F$132,0)</f>
        <v>50</v>
      </c>
    </row>
    <row r="66" spans="1:7" ht="12.75">
      <c r="A66" s="118" t="s">
        <v>141</v>
      </c>
      <c r="B66" s="176" t="s">
        <v>1656</v>
      </c>
      <c r="E66" s="46" t="s">
        <v>875</v>
      </c>
      <c r="F66" s="156">
        <f>VLOOKUP(E66,ТабПлав!$A$3:$B$1278,2)</f>
        <v>551</v>
      </c>
      <c r="G66" s="151">
        <f t="shared" si="7"/>
        <v>48</v>
      </c>
    </row>
    <row r="67" spans="1:7" ht="12.75">
      <c r="A67" s="118" t="s">
        <v>142</v>
      </c>
      <c r="B67" s="176" t="s">
        <v>1660</v>
      </c>
      <c r="E67" s="46" t="s">
        <v>905</v>
      </c>
      <c r="F67" s="156">
        <f>VLOOKUP(E67,ТабПлав!$A$3:$B$1278,2)</f>
        <v>521</v>
      </c>
      <c r="G67" s="151">
        <f t="shared" si="7"/>
        <v>49</v>
      </c>
    </row>
    <row r="68" spans="1:7" ht="12.75">
      <c r="A68" s="3" t="s">
        <v>1580</v>
      </c>
      <c r="B68" s="176" t="s">
        <v>1662</v>
      </c>
      <c r="E68" s="46" t="s">
        <v>962</v>
      </c>
      <c r="F68" s="156">
        <f>VLOOKUP(E68,ТабПлав!$A$3:$B$1278,2)</f>
        <v>464</v>
      </c>
      <c r="G68" s="151">
        <f t="shared" si="7"/>
        <v>51</v>
      </c>
    </row>
    <row r="69" spans="1:7" ht="12.75">
      <c r="A69" s="3" t="s">
        <v>143</v>
      </c>
      <c r="B69" s="176" t="s">
        <v>1665</v>
      </c>
      <c r="E69" s="46" t="s">
        <v>1066</v>
      </c>
      <c r="F69" s="156">
        <f>VLOOKUP(E69,ТабПлав!$A$3:$B$1278,2)</f>
        <v>360</v>
      </c>
      <c r="G69" s="151">
        <f t="shared" si="7"/>
        <v>55</v>
      </c>
    </row>
    <row r="70" spans="1:7" ht="12.75">
      <c r="A70" s="3" t="s">
        <v>1581</v>
      </c>
      <c r="B70" s="176" t="s">
        <v>1668</v>
      </c>
      <c r="E70" s="46" t="s">
        <v>1252</v>
      </c>
      <c r="F70" s="156">
        <f>VLOOKUP(E70,ТабПлав!$A$3:$B$1278,2)</f>
        <v>174</v>
      </c>
      <c r="G70" s="151">
        <f t="shared" si="7"/>
        <v>56</v>
      </c>
    </row>
    <row r="71" spans="1:7" ht="12.75">
      <c r="A71" s="3" t="s">
        <v>1582</v>
      </c>
      <c r="B71" s="176" t="s">
        <v>1672</v>
      </c>
      <c r="E71" s="46" t="s">
        <v>1001</v>
      </c>
      <c r="F71" s="156">
        <f>VLOOKUP(E71,ТабПлав!$A$3:$B$1278,2)</f>
        <v>425</v>
      </c>
      <c r="G71" s="151">
        <f t="shared" si="7"/>
        <v>53</v>
      </c>
    </row>
    <row r="72" spans="1:9" ht="15">
      <c r="A72" s="157" t="s">
        <v>148</v>
      </c>
      <c r="B72" s="158" t="s">
        <v>1705</v>
      </c>
      <c r="C72" s="158"/>
      <c r="D72" s="158"/>
      <c r="E72" s="159"/>
      <c r="F72" s="160"/>
      <c r="G72" s="161"/>
      <c r="H72" s="162">
        <f>F71+F70+F69+F68+F67+F66+F65</f>
        <v>2965</v>
      </c>
      <c r="I72" s="162">
        <f>RANK(H72,$H$16:$H$132,0)</f>
        <v>8</v>
      </c>
    </row>
    <row r="73" spans="1:7" ht="12.75">
      <c r="A73" s="3" t="s">
        <v>1591</v>
      </c>
      <c r="B73" s="176" t="s">
        <v>1676</v>
      </c>
      <c r="C73" s="28" t="str">
        <f>VLOOKUP(A73,Мандатная!$A$16:$H$145,3,FALSE)</f>
        <v>Игорь</v>
      </c>
      <c r="D73" s="28" t="str">
        <f>VLOOKUP(A73,Мандатная!$A$16:$H$145,5,FALSE)</f>
        <v>Воронежская область</v>
      </c>
      <c r="E73" s="46" t="s">
        <v>554</v>
      </c>
      <c r="F73" s="156">
        <f>VLOOKUP(E73,ТабПлав!$A$3:$B$1278,2)</f>
        <v>872</v>
      </c>
      <c r="G73" s="151">
        <f>RANK(F73,$F$9:$F$132,0)</f>
        <v>32</v>
      </c>
    </row>
    <row r="74" spans="1:7" ht="12.75">
      <c r="A74" s="3" t="s">
        <v>145</v>
      </c>
      <c r="B74" s="116"/>
      <c r="C74" s="28">
        <f>VLOOKUP(A74,Мандатная!$A$16:$H$145,3,FALSE)</f>
        <v>0</v>
      </c>
      <c r="D74" s="28" t="str">
        <f>VLOOKUP(A74,Мандатная!$A$16:$H$145,5,FALSE)</f>
        <v>г. Воронеж</v>
      </c>
      <c r="F74" s="156"/>
      <c r="G74" s="151"/>
    </row>
    <row r="75" spans="1:7" ht="12.75">
      <c r="A75" s="3" t="s">
        <v>146</v>
      </c>
      <c r="B75" s="116"/>
      <c r="F75" s="156"/>
      <c r="G75" s="151"/>
    </row>
    <row r="76" spans="1:7" ht="12.75">
      <c r="A76" s="3" t="s">
        <v>1592</v>
      </c>
      <c r="B76" s="116"/>
      <c r="F76" s="156"/>
      <c r="G76" s="151"/>
    </row>
    <row r="77" spans="1:7" ht="12.75">
      <c r="A77" s="3" t="s">
        <v>147</v>
      </c>
      <c r="B77" s="116"/>
      <c r="F77" s="156"/>
      <c r="G77" s="151"/>
    </row>
    <row r="78" spans="1:7" ht="12.75">
      <c r="A78" s="3" t="s">
        <v>1593</v>
      </c>
      <c r="B78" s="116"/>
      <c r="F78" s="156"/>
      <c r="G78" s="151"/>
    </row>
    <row r="79" spans="1:7" ht="12.75">
      <c r="A79" s="3" t="s">
        <v>1594</v>
      </c>
      <c r="B79" s="116"/>
      <c r="F79" s="156"/>
      <c r="G79" s="151"/>
    </row>
    <row r="80" spans="1:9" ht="15">
      <c r="A80" s="157" t="s">
        <v>149</v>
      </c>
      <c r="B80" s="158" t="s">
        <v>1678</v>
      </c>
      <c r="C80" s="158"/>
      <c r="D80" s="158"/>
      <c r="E80" s="159"/>
      <c r="F80" s="160"/>
      <c r="G80" s="161"/>
      <c r="H80" s="162">
        <f>F79+F78+F77+F76+F75+F74+F73</f>
        <v>872</v>
      </c>
      <c r="I80" s="162">
        <f>RANK(H80,$H$16:$H$132,0)</f>
        <v>9</v>
      </c>
    </row>
    <row r="81" spans="1:7" ht="12.75">
      <c r="A81" s="3" t="s">
        <v>1684</v>
      </c>
      <c r="B81" t="s">
        <v>1665</v>
      </c>
      <c r="C81" s="28" t="str">
        <f>VLOOKUP(A81,Мандатная!$A$16:$H$145,3,FALSE)</f>
        <v>Николай</v>
      </c>
      <c r="D81" s="28" t="str">
        <f>VLOOKUP(A81,Мандатная!$A$16:$H$145,5,FALSE)</f>
        <v>Московская область</v>
      </c>
      <c r="E81" s="46" t="s">
        <v>1720</v>
      </c>
      <c r="F81" s="156">
        <f>VLOOKUP(E81,ТабПлав!$A$3:$B$1278,2)</f>
        <v>0</v>
      </c>
      <c r="G81" s="151">
        <f aca="true" t="shared" si="8" ref="G81:G87">RANK(F81,$F$9:$F$132,0)</f>
        <v>57</v>
      </c>
    </row>
    <row r="82" spans="1:7" ht="12.75">
      <c r="A82" s="3" t="s">
        <v>1685</v>
      </c>
      <c r="B82" t="s">
        <v>1712</v>
      </c>
      <c r="C82" s="28" t="str">
        <f>VLOOKUP(A82,Мандатная!$A$16:$H$145,3,FALSE)</f>
        <v>Никита</v>
      </c>
      <c r="D82" s="28" t="str">
        <f>VLOOKUP(A82,Мандатная!$A$16:$H$145,5,FALSE)</f>
        <v>г. Домодедово</v>
      </c>
      <c r="E82" s="46" t="s">
        <v>1721</v>
      </c>
      <c r="F82" s="156">
        <f>VLOOKUP(E82,ТабПлав!$A$3:$B$1278,2)</f>
        <v>0</v>
      </c>
      <c r="G82" s="151">
        <f t="shared" si="8"/>
        <v>57</v>
      </c>
    </row>
    <row r="83" spans="1:7" ht="12.75">
      <c r="A83" s="3" t="s">
        <v>150</v>
      </c>
      <c r="B83" t="s">
        <v>1713</v>
      </c>
      <c r="E83" s="46" t="s">
        <v>1719</v>
      </c>
      <c r="F83" s="156">
        <f>VLOOKUP(E83,ТабПлав!$A$3:$B$1278,2)</f>
        <v>0</v>
      </c>
      <c r="G83" s="151">
        <f t="shared" si="8"/>
        <v>57</v>
      </c>
    </row>
    <row r="84" spans="1:7" ht="12.75">
      <c r="A84" s="3" t="s">
        <v>1686</v>
      </c>
      <c r="B84" t="s">
        <v>1714</v>
      </c>
      <c r="E84" s="46">
        <v>0</v>
      </c>
      <c r="F84" s="156">
        <f>VLOOKUP(E84,ТабПлав!$A$3:$B$1278,2)</f>
        <v>0</v>
      </c>
      <c r="G84" s="151">
        <f t="shared" si="8"/>
        <v>57</v>
      </c>
    </row>
    <row r="85" spans="1:7" ht="12.75">
      <c r="A85" s="3" t="s">
        <v>1687</v>
      </c>
      <c r="B85" t="s">
        <v>1715</v>
      </c>
      <c r="E85" s="46" t="s">
        <v>1722</v>
      </c>
      <c r="F85" s="156">
        <f>VLOOKUP(E85,ТабПлав!$A$3:$B$1278,2)</f>
        <v>0</v>
      </c>
      <c r="G85" s="151">
        <f t="shared" si="8"/>
        <v>57</v>
      </c>
    </row>
    <row r="86" spans="1:7" ht="12.75">
      <c r="A86" s="3" t="s">
        <v>1688</v>
      </c>
      <c r="B86" t="s">
        <v>1716</v>
      </c>
      <c r="E86" s="46">
        <v>0</v>
      </c>
      <c r="F86" s="156">
        <f>VLOOKUP(E86,ТабПлав!$A$3:$B$1278,2)</f>
        <v>0</v>
      </c>
      <c r="G86" s="151">
        <f t="shared" si="8"/>
        <v>57</v>
      </c>
    </row>
    <row r="87" spans="1:7" ht="12.75">
      <c r="A87" s="3" t="s">
        <v>1689</v>
      </c>
      <c r="B87" t="s">
        <v>1717</v>
      </c>
      <c r="E87" s="46">
        <v>0</v>
      </c>
      <c r="F87" s="156">
        <f>VLOOKUP(E87,ТабПлав!$A$3:$B$1278,2)</f>
        <v>0</v>
      </c>
      <c r="G87" s="151">
        <f t="shared" si="8"/>
        <v>57</v>
      </c>
    </row>
    <row r="88" spans="1:9" ht="15">
      <c r="A88" s="157" t="s">
        <v>153</v>
      </c>
      <c r="B88" s="158" t="s">
        <v>1709</v>
      </c>
      <c r="C88" s="158"/>
      <c r="D88" s="158"/>
      <c r="E88" s="159"/>
      <c r="F88" s="160"/>
      <c r="G88" s="161"/>
      <c r="H88" s="162">
        <f>F87+F86+F85+F84+F83+F82+F81</f>
        <v>0</v>
      </c>
      <c r="I88" s="162">
        <f>RANK(H88,$H$16:$H$132,0)</f>
        <v>10</v>
      </c>
    </row>
    <row r="89" spans="1:7" ht="12.75">
      <c r="A89" s="153"/>
      <c r="C89" s="28" t="e">
        <f>VLOOKUP(A89,Мандатная!$A$16:$H$145,3,FALSE)</f>
        <v>#N/A</v>
      </c>
      <c r="D89" s="28" t="e">
        <f>VLOOKUP(A89,Мандатная!$A$16:$H$145,5,FALSE)</f>
        <v>#N/A</v>
      </c>
      <c r="F89" s="156"/>
      <c r="G89" s="151"/>
    </row>
    <row r="90" spans="1:7" ht="12.75">
      <c r="A90" s="153"/>
      <c r="C90" s="28" t="e">
        <f>VLOOKUP(A90,Мандатная!$A$16:$H$145,3,FALSE)</f>
        <v>#N/A</v>
      </c>
      <c r="D90" s="28" t="e">
        <f>VLOOKUP(A90,Мандатная!$A$16:$H$145,5,FALSE)</f>
        <v>#N/A</v>
      </c>
      <c r="F90" s="156"/>
      <c r="G90" s="151"/>
    </row>
    <row r="91" spans="1:7" ht="12.75">
      <c r="A91" s="3"/>
      <c r="B91"/>
      <c r="F91" s="156"/>
      <c r="G91" s="151"/>
    </row>
    <row r="92" spans="1:7" ht="12.75">
      <c r="A92" s="3"/>
      <c r="B92"/>
      <c r="F92" s="156"/>
      <c r="G92" s="151"/>
    </row>
    <row r="93" spans="1:7" ht="12.75">
      <c r="A93" s="3"/>
      <c r="B93"/>
      <c r="F93" s="156"/>
      <c r="G93" s="151"/>
    </row>
    <row r="94" spans="1:7" ht="12.75">
      <c r="A94" s="3"/>
      <c r="B94"/>
      <c r="F94" s="156"/>
      <c r="G94" s="151"/>
    </row>
    <row r="95" spans="1:6" ht="12.75">
      <c r="A95" s="3"/>
      <c r="B95"/>
      <c r="F95" s="156"/>
    </row>
    <row r="96" spans="1:9" ht="15">
      <c r="A96" s="157" t="s">
        <v>1469</v>
      </c>
      <c r="B96" s="158">
        <f>Мандатная!E108</f>
        <v>0</v>
      </c>
      <c r="C96" s="158"/>
      <c r="D96" s="158"/>
      <c r="E96" s="159"/>
      <c r="F96" s="160"/>
      <c r="G96" s="161"/>
      <c r="H96" s="162">
        <f>F95+F94+F93+F92+F91+F90+F89</f>
        <v>0</v>
      </c>
      <c r="I96" s="162">
        <f>RANK(H96,$H$16:$H$132,0)</f>
        <v>10</v>
      </c>
    </row>
    <row r="97" spans="1:7" ht="12.75">
      <c r="A97" s="153"/>
      <c r="C97" s="28" t="e">
        <f>VLOOKUP(A97,Мандатная!$A$16:$H$145,3,FALSE)</f>
        <v>#N/A</v>
      </c>
      <c r="D97" s="28" t="e">
        <f>VLOOKUP(A97,Мандатная!$A$16:$H$145,5,FALSE)</f>
        <v>#N/A</v>
      </c>
      <c r="F97" s="156"/>
      <c r="G97" s="151"/>
    </row>
    <row r="98" spans="1:7" ht="12.75">
      <c r="A98" s="153"/>
      <c r="C98" s="28" t="e">
        <f>VLOOKUP(A98,Мандатная!$A$16:$H$145,3,FALSE)</f>
        <v>#N/A</v>
      </c>
      <c r="D98" s="28" t="e">
        <f>VLOOKUP(A98,Мандатная!$A$16:$H$145,5,FALSE)</f>
        <v>#N/A</v>
      </c>
      <c r="F98" s="156"/>
      <c r="G98" s="151"/>
    </row>
    <row r="99" spans="1:7" ht="12.75">
      <c r="A99" s="3"/>
      <c r="B99"/>
      <c r="F99" s="156"/>
      <c r="G99" s="151"/>
    </row>
    <row r="100" spans="1:7" ht="12.75">
      <c r="A100" s="3"/>
      <c r="B100"/>
      <c r="F100" s="156"/>
      <c r="G100" s="151"/>
    </row>
    <row r="101" spans="1:7" ht="12.75">
      <c r="A101" s="3"/>
      <c r="B101"/>
      <c r="F101" s="156"/>
      <c r="G101" s="151"/>
    </row>
    <row r="102" spans="1:7" ht="12.75">
      <c r="A102" s="3"/>
      <c r="B102"/>
      <c r="F102" s="156"/>
      <c r="G102" s="151"/>
    </row>
    <row r="103" spans="1:7" ht="12.75">
      <c r="A103" s="3"/>
      <c r="B103"/>
      <c r="F103" s="156"/>
      <c r="G103" s="151"/>
    </row>
    <row r="104" spans="1:9" ht="15">
      <c r="A104" s="157" t="s">
        <v>1470</v>
      </c>
      <c r="B104" s="158">
        <f>Мандатная!E116</f>
        <v>0</v>
      </c>
      <c r="C104" s="158"/>
      <c r="D104" s="158"/>
      <c r="E104" s="159"/>
      <c r="F104" s="160"/>
      <c r="G104" s="161"/>
      <c r="H104" s="162">
        <f>F103+F102+F101+F100+F99+F98+F97</f>
        <v>0</v>
      </c>
      <c r="I104" s="162">
        <f>RANK(H104,$H$16:$H$132,0)</f>
        <v>10</v>
      </c>
    </row>
    <row r="105" spans="1:7" ht="12.75">
      <c r="A105" s="153"/>
      <c r="F105" s="156"/>
      <c r="G105" s="151"/>
    </row>
    <row r="106" spans="1:7" ht="12.75">
      <c r="A106" s="153"/>
      <c r="F106" s="156"/>
      <c r="G106" s="151"/>
    </row>
    <row r="107" spans="1:7" ht="12.75">
      <c r="A107" s="153"/>
      <c r="F107" s="156"/>
      <c r="G107" s="151"/>
    </row>
    <row r="108" spans="1:7" ht="12.75">
      <c r="A108" s="153"/>
      <c r="F108" s="156"/>
      <c r="G108" s="151"/>
    </row>
    <row r="109" spans="1:7" ht="12.75">
      <c r="A109" s="153"/>
      <c r="F109" s="156"/>
      <c r="G109" s="151"/>
    </row>
    <row r="110" spans="1:7" ht="12.75">
      <c r="A110" s="153"/>
      <c r="F110" s="156"/>
      <c r="G110" s="151"/>
    </row>
    <row r="111" spans="1:7" ht="12.75">
      <c r="A111" s="153"/>
      <c r="F111" s="156"/>
      <c r="G111" s="151"/>
    </row>
    <row r="112" spans="1:7" ht="12.75">
      <c r="A112" s="153"/>
      <c r="F112" s="156"/>
      <c r="G112" s="151"/>
    </row>
    <row r="113" spans="1:7" ht="12.75">
      <c r="A113" s="153"/>
      <c r="F113" s="156"/>
      <c r="G113" s="151"/>
    </row>
    <row r="114" spans="1:7" ht="12.75">
      <c r="A114" s="153"/>
      <c r="F114" s="156"/>
      <c r="G114" s="151"/>
    </row>
    <row r="115" spans="1:7" ht="12.75">
      <c r="A115" s="153"/>
      <c r="F115" s="156"/>
      <c r="G115" s="151"/>
    </row>
    <row r="116" spans="1:7" ht="12.75">
      <c r="A116" s="153"/>
      <c r="F116" s="156"/>
      <c r="G116" s="151"/>
    </row>
    <row r="117" spans="1:7" ht="12.75">
      <c r="A117" s="153"/>
      <c r="F117" s="156"/>
      <c r="G117" s="151"/>
    </row>
    <row r="118" spans="1:7" ht="12.75">
      <c r="A118" s="153"/>
      <c r="F118" s="156"/>
      <c r="G118" s="151"/>
    </row>
    <row r="119" spans="1:7" ht="12.75">
      <c r="A119" s="153"/>
      <c r="F119" s="156"/>
      <c r="G119" s="151"/>
    </row>
    <row r="120" spans="1:7" ht="12.75">
      <c r="A120" s="153"/>
      <c r="F120" s="156"/>
      <c r="G120" s="151"/>
    </row>
    <row r="121" spans="1:7" ht="12.75">
      <c r="A121" s="153"/>
      <c r="F121" s="156"/>
      <c r="G121" s="151"/>
    </row>
    <row r="122" spans="1:7" ht="12.75">
      <c r="A122" s="153"/>
      <c r="F122" s="156"/>
      <c r="G122" s="151"/>
    </row>
    <row r="123" spans="1:6" ht="12.75">
      <c r="A123" s="32"/>
      <c r="F123" s="31"/>
    </row>
    <row r="124" spans="1:6" ht="12.75">
      <c r="A124" s="32"/>
      <c r="F124" s="31"/>
    </row>
    <row r="125" spans="1:9" ht="12.75">
      <c r="A125" s="32" t="s">
        <v>1475</v>
      </c>
      <c r="F125" s="31"/>
      <c r="H125" s="209" t="s">
        <v>1503</v>
      </c>
      <c r="I125" s="209"/>
    </row>
    <row r="126" spans="1:9" ht="12.75">
      <c r="A126" s="32"/>
      <c r="F126" s="31"/>
      <c r="H126" s="151"/>
      <c r="I126" s="151"/>
    </row>
    <row r="127" spans="1:6" ht="12.75">
      <c r="A127" s="32"/>
      <c r="F127" s="31"/>
    </row>
    <row r="128" spans="1:9" ht="12.75">
      <c r="A128" s="32" t="s">
        <v>1476</v>
      </c>
      <c r="F128" s="31"/>
      <c r="H128" s="209" t="s">
        <v>1477</v>
      </c>
      <c r="I128" s="209"/>
    </row>
    <row r="129" spans="1:6" ht="12.75">
      <c r="A129" s="27"/>
      <c r="F129" s="31"/>
    </row>
    <row r="130" spans="1:6" ht="12.75">
      <c r="A130" s="27"/>
      <c r="F130" s="31"/>
    </row>
    <row r="131" spans="1:6" ht="12.75">
      <c r="A131" s="27"/>
      <c r="F131" s="31"/>
    </row>
    <row r="132" spans="1:6" ht="12.75">
      <c r="A132" s="32"/>
      <c r="F132" s="31"/>
    </row>
    <row r="133" spans="1:6" ht="12.75">
      <c r="A133" s="32"/>
      <c r="F133" s="31"/>
    </row>
    <row r="134" spans="1:6" ht="12.75">
      <c r="A134" s="32"/>
      <c r="F134" s="31"/>
    </row>
    <row r="135" ht="12.75">
      <c r="A135" s="32"/>
    </row>
    <row r="136" ht="12.75">
      <c r="A136" s="32"/>
    </row>
    <row r="137" ht="12.75">
      <c r="A137" s="32"/>
    </row>
    <row r="138" ht="12.75">
      <c r="A138" s="32"/>
    </row>
    <row r="139" ht="12.75">
      <c r="A139" s="32"/>
    </row>
    <row r="140" ht="12.75">
      <c r="A140" s="32"/>
    </row>
    <row r="141" ht="12.75">
      <c r="A141" s="32"/>
    </row>
    <row r="142" ht="12.75">
      <c r="A142" s="32"/>
    </row>
    <row r="143" ht="12.75">
      <c r="A143" s="32"/>
    </row>
    <row r="144" ht="12.75">
      <c r="A144" s="32"/>
    </row>
    <row r="145" ht="12.75">
      <c r="A145" s="32"/>
    </row>
    <row r="146" ht="12.75">
      <c r="A146" s="32"/>
    </row>
    <row r="147" ht="12.75">
      <c r="A147" s="32"/>
    </row>
    <row r="148" ht="12.75">
      <c r="A148" s="32"/>
    </row>
    <row r="149" ht="12.75">
      <c r="A149" s="32"/>
    </row>
    <row r="150" ht="12.75">
      <c r="A150" s="32"/>
    </row>
    <row r="151" ht="12.75">
      <c r="A151" s="32"/>
    </row>
    <row r="152" ht="12.75">
      <c r="A152" s="32"/>
    </row>
    <row r="153" ht="12.75">
      <c r="A153" s="32"/>
    </row>
    <row r="154" ht="12.75">
      <c r="A154" s="32"/>
    </row>
    <row r="155" ht="12.75">
      <c r="A155" s="32"/>
    </row>
    <row r="156" ht="12.75">
      <c r="A156" s="32"/>
    </row>
    <row r="157" ht="12.75">
      <c r="A157" s="32"/>
    </row>
    <row r="158" ht="12.75">
      <c r="A158" s="32"/>
    </row>
    <row r="159" ht="12.75">
      <c r="A159" s="32"/>
    </row>
    <row r="160" ht="12.75">
      <c r="A160" s="32"/>
    </row>
    <row r="161" ht="12.75">
      <c r="A161" s="32"/>
    </row>
    <row r="162" ht="12.75">
      <c r="A162" s="32"/>
    </row>
    <row r="163" ht="12.75">
      <c r="A163" s="32"/>
    </row>
    <row r="164" ht="12.75">
      <c r="A164" s="32"/>
    </row>
    <row r="165" ht="12.75">
      <c r="A165" s="32"/>
    </row>
    <row r="166" ht="12.75">
      <c r="A166" s="32"/>
    </row>
    <row r="167" ht="12.75">
      <c r="A167" s="32"/>
    </row>
    <row r="168" ht="12.75">
      <c r="A168" s="32"/>
    </row>
    <row r="169" ht="12.75">
      <c r="A169" s="32"/>
    </row>
    <row r="170" ht="12.75">
      <c r="A170" s="32"/>
    </row>
    <row r="171" ht="12.75">
      <c r="A171" s="32"/>
    </row>
    <row r="172" ht="12.75">
      <c r="A172" s="32"/>
    </row>
    <row r="173" ht="12.75">
      <c r="A173" s="32"/>
    </row>
    <row r="174" ht="12.75">
      <c r="A174" s="32"/>
    </row>
    <row r="175" ht="12.75">
      <c r="A175" s="32"/>
    </row>
    <row r="176" ht="12.75">
      <c r="A176" s="32"/>
    </row>
    <row r="177" ht="12.75">
      <c r="A177" s="32"/>
    </row>
    <row r="178" ht="12.75">
      <c r="A178" s="32"/>
    </row>
    <row r="179" ht="12.75">
      <c r="A179" s="32"/>
    </row>
    <row r="180" ht="12.75">
      <c r="A180" s="32"/>
    </row>
    <row r="181" ht="12.75">
      <c r="A181" s="32"/>
    </row>
  </sheetData>
  <sheetProtection/>
  <mergeCells count="17">
    <mergeCell ref="A6:I6"/>
    <mergeCell ref="B7:B8"/>
    <mergeCell ref="A7:A8"/>
    <mergeCell ref="G7:G8"/>
    <mergeCell ref="F7:F8"/>
    <mergeCell ref="E7:E8"/>
    <mergeCell ref="D7:D8"/>
    <mergeCell ref="H125:I125"/>
    <mergeCell ref="H128:I128"/>
    <mergeCell ref="A1:I1"/>
    <mergeCell ref="H2:I2"/>
    <mergeCell ref="A3:I3"/>
    <mergeCell ref="A5:I5"/>
    <mergeCell ref="A4:I4"/>
    <mergeCell ref="H7:H8"/>
    <mergeCell ref="I7:I8"/>
    <mergeCell ref="C7:C8"/>
  </mergeCells>
  <printOptions/>
  <pageMargins left="0.7874015748031497" right="0.1968503937007874" top="0.1968503937007874" bottom="0.1968503937007874" header="0" footer="0"/>
  <pageSetup horizontalDpi="120" verticalDpi="120" orientation="portrait" scale="92" r:id="rId1"/>
  <rowBreaks count="1" manualBreakCount="1">
    <brk id="56" max="8" man="1"/>
  </rowBreaks>
  <ignoredErrors>
    <ignoredError sqref="B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8"/>
  <sheetViews>
    <sheetView view="pageBreakPreview" zoomScaleSheetLayoutView="100" zoomScalePageLayoutView="0" workbookViewId="0" topLeftCell="A1">
      <selection activeCell="K17" sqref="K17"/>
    </sheetView>
  </sheetViews>
  <sheetFormatPr defaultColWidth="9.00390625" defaultRowHeight="12.75"/>
  <cols>
    <col min="1" max="1" width="6.25390625" style="30" customWidth="1"/>
    <col min="2" max="2" width="16.625" style="30" customWidth="1"/>
    <col min="3" max="3" width="14.875" style="30" hidden="1" customWidth="1"/>
    <col min="4" max="4" width="21.00390625" style="30" hidden="1" customWidth="1"/>
    <col min="5" max="5" width="11.125" style="30" customWidth="1"/>
    <col min="6" max="16384" width="9.125" style="30" customWidth="1"/>
  </cols>
  <sheetData>
    <row r="1" spans="1:9" s="28" customFormat="1" ht="12.75">
      <c r="A1" s="210" t="s">
        <v>1472</v>
      </c>
      <c r="B1" s="210"/>
      <c r="C1" s="210"/>
      <c r="D1" s="210"/>
      <c r="E1" s="210"/>
      <c r="F1" s="210"/>
      <c r="G1" s="210"/>
      <c r="H1" s="210"/>
      <c r="I1" s="210"/>
    </row>
    <row r="2" spans="1:9" s="28" customFormat="1" ht="12.75">
      <c r="A2" s="28" t="s">
        <v>1734</v>
      </c>
      <c r="E2" s="46"/>
      <c r="H2" s="209" t="s">
        <v>1732</v>
      </c>
      <c r="I2" s="209"/>
    </row>
    <row r="3" spans="1:9" s="28" customFormat="1" ht="12.75">
      <c r="A3" s="210" t="s">
        <v>1484</v>
      </c>
      <c r="B3" s="210"/>
      <c r="C3" s="210"/>
      <c r="D3" s="210"/>
      <c r="E3" s="210"/>
      <c r="F3" s="210"/>
      <c r="G3" s="210"/>
      <c r="H3" s="210"/>
      <c r="I3" s="210"/>
    </row>
    <row r="4" spans="1:9" s="28" customFormat="1" ht="12.75">
      <c r="A4" s="210" t="s">
        <v>1474</v>
      </c>
      <c r="B4" s="210"/>
      <c r="C4" s="210"/>
      <c r="D4" s="210"/>
      <c r="E4" s="210"/>
      <c r="F4" s="210"/>
      <c r="G4" s="210"/>
      <c r="H4" s="210"/>
      <c r="I4" s="210"/>
    </row>
    <row r="5" spans="1:9" s="28" customFormat="1" ht="12.75">
      <c r="A5" s="211" t="s">
        <v>94</v>
      </c>
      <c r="B5" s="211"/>
      <c r="C5" s="211"/>
      <c r="D5" s="211"/>
      <c r="E5" s="211"/>
      <c r="F5" s="211"/>
      <c r="G5" s="211"/>
      <c r="H5" s="211"/>
      <c r="I5" s="211"/>
    </row>
    <row r="6" spans="1:9" s="28" customFormat="1" ht="12.75">
      <c r="A6" s="211" t="s">
        <v>1483</v>
      </c>
      <c r="B6" s="211"/>
      <c r="C6" s="211"/>
      <c r="D6" s="211"/>
      <c r="E6" s="211"/>
      <c r="F6" s="211"/>
      <c r="G6" s="211"/>
      <c r="H6" s="211"/>
      <c r="I6" s="211"/>
    </row>
    <row r="7" spans="1:9" ht="12.75">
      <c r="A7" s="225" t="s">
        <v>28</v>
      </c>
      <c r="B7" s="226" t="s">
        <v>29</v>
      </c>
      <c r="C7" s="226" t="s">
        <v>30</v>
      </c>
      <c r="D7" s="222" t="s">
        <v>32</v>
      </c>
      <c r="E7" s="224" t="s">
        <v>51</v>
      </c>
      <c r="F7" s="224" t="s">
        <v>52</v>
      </c>
      <c r="G7" s="224" t="s">
        <v>53</v>
      </c>
      <c r="H7" s="222" t="s">
        <v>114</v>
      </c>
      <c r="I7" s="222" t="s">
        <v>115</v>
      </c>
    </row>
    <row r="8" spans="1:9" ht="23.25" customHeight="1">
      <c r="A8" s="225"/>
      <c r="B8" s="226"/>
      <c r="C8" s="226"/>
      <c r="D8" s="223"/>
      <c r="E8" s="224"/>
      <c r="F8" s="224"/>
      <c r="G8" s="224"/>
      <c r="H8" s="223"/>
      <c r="I8" s="223"/>
    </row>
    <row r="9" spans="1:9" ht="17.25" customHeight="1">
      <c r="A9" s="27" t="s">
        <v>35</v>
      </c>
      <c r="B9" s="30" t="str">
        <f>VLOOKUP(A9,Мандатная!$A$16:$H$145,2,FALSE)</f>
        <v>Каструба</v>
      </c>
      <c r="C9" s="30" t="str">
        <f>VLOOKUP(A9,Мандатная!$A$16:$H$145,3,FALSE)</f>
        <v>Юрий</v>
      </c>
      <c r="D9" s="30" t="str">
        <f>VLOOKUP(A9,Мандатная!$A$16:$H$145,5,FALSE)</f>
        <v>Приморский край</v>
      </c>
      <c r="E9" s="166">
        <v>81</v>
      </c>
      <c r="F9" s="167">
        <f>VLOOKUP(E9,ТабСтр!$A$4:$B$117,2)</f>
        <v>880</v>
      </c>
      <c r="G9" s="165">
        <f aca="true" t="shared" si="0" ref="G9:G15">RANK(F9,$F$9:$F$150,0)</f>
        <v>19</v>
      </c>
      <c r="I9" s="168"/>
    </row>
    <row r="10" spans="1:9" ht="12.75">
      <c r="A10" s="27" t="s">
        <v>36</v>
      </c>
      <c r="B10" s="30" t="str">
        <f>VLOOKUP(A10,Мандатная!$A$16:$H$145,2,FALSE)</f>
        <v>Адаменко</v>
      </c>
      <c r="C10" s="30" t="str">
        <f>VLOOKUP(A10,Мандатная!$A$16:$H$145,3,FALSE)</f>
        <v>Николай</v>
      </c>
      <c r="D10" s="30" t="str">
        <f>VLOOKUP(A10,Мандатная!$A$16:$H$145,5,FALSE)</f>
        <v>г. Владивосток</v>
      </c>
      <c r="E10" s="166">
        <v>85</v>
      </c>
      <c r="F10" s="167">
        <f>VLOOKUP(E10,ТабСтр!$A$4:$B$117,2)</f>
        <v>976</v>
      </c>
      <c r="G10" s="165">
        <f t="shared" si="0"/>
        <v>7</v>
      </c>
      <c r="I10" s="168"/>
    </row>
    <row r="11" spans="1:9" ht="12.75">
      <c r="A11" s="27" t="s">
        <v>37</v>
      </c>
      <c r="B11" s="30" t="str">
        <f>VLOOKUP(A11,Мандатная!$A$16:$H$145,2,FALSE)</f>
        <v>Ящельдов</v>
      </c>
      <c r="C11" s="30" t="str">
        <f>VLOOKUP(A11,Мандатная!$A$16:$H$145,3,FALSE)</f>
        <v>Вячеслав</v>
      </c>
      <c r="D11" s="30">
        <f>VLOOKUP(A11,Мандатная!$A$16:$H$145,5,FALSE)</f>
        <v>0</v>
      </c>
      <c r="E11" s="166">
        <v>74</v>
      </c>
      <c r="F11" s="167">
        <f>VLOOKUP(E11,ТабСтр!$A$4:$B$117,2)</f>
        <v>712</v>
      </c>
      <c r="G11" s="165">
        <f t="shared" si="0"/>
        <v>37</v>
      </c>
      <c r="I11" s="168"/>
    </row>
    <row r="12" spans="1:9" ht="12.75">
      <c r="A12" s="27" t="s">
        <v>38</v>
      </c>
      <c r="B12" s="30" t="str">
        <f>VLOOKUP(A12,Мандатная!$A$16:$H$145,2,FALSE)</f>
        <v>Леонов</v>
      </c>
      <c r="C12" s="30" t="str">
        <f>VLOOKUP(A12,Мандатная!$A$16:$H$145,3,FALSE)</f>
        <v>Евгений</v>
      </c>
      <c r="D12" s="30">
        <f>VLOOKUP(A12,Мандатная!$A$16:$H$145,5,FALSE)</f>
        <v>0</v>
      </c>
      <c r="E12" s="166">
        <v>77</v>
      </c>
      <c r="F12" s="167">
        <f>VLOOKUP(E12,ТабСтр!$A$4:$B$117,2)</f>
        <v>784</v>
      </c>
      <c r="G12" s="165">
        <f t="shared" si="0"/>
        <v>33</v>
      </c>
      <c r="I12" s="168"/>
    </row>
    <row r="13" spans="1:9" ht="12.75">
      <c r="A13" s="27" t="s">
        <v>39</v>
      </c>
      <c r="B13" s="30" t="str">
        <f>VLOOKUP(A13,Мандатная!$A$16:$H$145,2,FALSE)</f>
        <v>Зыков</v>
      </c>
      <c r="C13" s="30" t="str">
        <f>VLOOKUP(A13,Мандатная!$A$16:$H$145,3,FALSE)</f>
        <v>Александр</v>
      </c>
      <c r="D13" s="30">
        <f>VLOOKUP(A13,Мандатная!$A$16:$H$145,5,FALSE)</f>
        <v>0</v>
      </c>
      <c r="E13" s="166">
        <v>85</v>
      </c>
      <c r="F13" s="167">
        <f>VLOOKUP(E13,ТабСтр!$A$4:$B$117,2)</f>
        <v>976</v>
      </c>
      <c r="G13" s="165">
        <f t="shared" si="0"/>
        <v>7</v>
      </c>
      <c r="I13" s="168"/>
    </row>
    <row r="14" spans="1:9" ht="12.75">
      <c r="A14" s="27" t="s">
        <v>1458</v>
      </c>
      <c r="B14" s="30" t="str">
        <f>VLOOKUP(A14,Мандатная!$A$16:$H$145,2,FALSE)</f>
        <v>Марченко</v>
      </c>
      <c r="C14" s="30" t="str">
        <f>VLOOKUP(A14,Мандатная!$A$16:$H$145,3,FALSE)</f>
        <v>Сергей</v>
      </c>
      <c r="D14" s="30" t="str">
        <f>VLOOKUP(A14,Мандатная!$A$16:$H$145,5,FALSE)</f>
        <v> </v>
      </c>
      <c r="E14" s="166">
        <v>87</v>
      </c>
      <c r="F14" s="167">
        <f>VLOOKUP(E14,ТабСтр!$A$4:$B$117,2)</f>
        <v>1024</v>
      </c>
      <c r="G14" s="165">
        <f t="shared" si="0"/>
        <v>4</v>
      </c>
      <c r="I14" s="168"/>
    </row>
    <row r="15" spans="1:9" ht="12.75">
      <c r="A15" s="27" t="s">
        <v>1459</v>
      </c>
      <c r="B15" s="30" t="str">
        <f>VLOOKUP(A15,Мандатная!$A$16:$H$145,2,FALSE)</f>
        <v>Тузинский</v>
      </c>
      <c r="C15" s="30" t="str">
        <f>VLOOKUP(A15,Мандатная!$A$16:$H$145,3,FALSE)</f>
        <v>Роман</v>
      </c>
      <c r="D15" s="30" t="str">
        <f>VLOOKUP(A15,Мандатная!$A$16:$H$145,5,FALSE)</f>
        <v> </v>
      </c>
      <c r="E15" s="166">
        <v>91</v>
      </c>
      <c r="F15" s="167">
        <f>VLOOKUP(E15,ТабСтр!$A$4:$B$117,2)</f>
        <v>1120</v>
      </c>
      <c r="G15" s="165">
        <f t="shared" si="0"/>
        <v>1</v>
      </c>
      <c r="I15" s="168"/>
    </row>
    <row r="16" spans="1:9" ht="15">
      <c r="A16" s="169" t="s">
        <v>101</v>
      </c>
      <c r="B16" s="158" t="str">
        <f>Мандатная!E16</f>
        <v>Приморский край</v>
      </c>
      <c r="C16" s="170"/>
      <c r="D16" s="170"/>
      <c r="E16" s="171"/>
      <c r="F16" s="172"/>
      <c r="G16" s="173"/>
      <c r="H16" s="174">
        <f>SUM(F9:F15)</f>
        <v>6472</v>
      </c>
      <c r="I16" s="174">
        <f>RANK(H16,$H$16:$H$150,0)</f>
        <v>1</v>
      </c>
    </row>
    <row r="17" spans="1:7" ht="28.5" customHeight="1">
      <c r="A17" s="27" t="s">
        <v>41</v>
      </c>
      <c r="B17" s="30" t="str">
        <f>VLOOKUP(A17,Мандатная!$A$16:$H$145,2,FALSE)</f>
        <v>Гвоздюк </v>
      </c>
      <c r="C17" s="30" t="str">
        <f>VLOOKUP(A17,Мандатная!$A$16:$H$145,3,FALSE)</f>
        <v>Константин </v>
      </c>
      <c r="D17" s="30" t="str">
        <f>VLOOKUP(A17,Мандатная!$A$16:$H$145,5,FALSE)</f>
        <v>Саратовская область</v>
      </c>
      <c r="E17" s="166">
        <v>82</v>
      </c>
      <c r="F17" s="167">
        <f>VLOOKUP(E17,ТабСтр!$A$4:$B$117,2)</f>
        <v>904</v>
      </c>
      <c r="G17" s="165">
        <f aca="true" t="shared" si="1" ref="G17:G23">RANK(F17,$F$9:$F$150,0)</f>
        <v>15</v>
      </c>
    </row>
    <row r="18" spans="1:7" ht="12.75">
      <c r="A18" s="27" t="s">
        <v>42</v>
      </c>
      <c r="B18" s="30" t="str">
        <f>VLOOKUP(A18,Мандатная!$A$16:$H$145,2,FALSE)</f>
        <v>Стецюк </v>
      </c>
      <c r="C18" s="30" t="str">
        <f>VLOOKUP(A18,Мандатная!$A$16:$H$145,3,FALSE)</f>
        <v>Роман </v>
      </c>
      <c r="D18" s="30" t="str">
        <f>VLOOKUP(A18,Мандатная!$A$16:$H$145,5,FALSE)</f>
        <v>г. Саратов</v>
      </c>
      <c r="E18" s="166">
        <v>79</v>
      </c>
      <c r="F18" s="167">
        <f>VLOOKUP(E18,ТабСтр!$A$4:$B$117,2)</f>
        <v>832</v>
      </c>
      <c r="G18" s="165">
        <f t="shared" si="1"/>
        <v>24</v>
      </c>
    </row>
    <row r="19" spans="1:7" ht="12.75">
      <c r="A19" s="27" t="s">
        <v>43</v>
      </c>
      <c r="B19" s="30" t="str">
        <f>VLOOKUP(A19,Мандатная!$A$16:$H$145,2,FALSE)</f>
        <v>Слугин</v>
      </c>
      <c r="C19" s="30" t="str">
        <f>VLOOKUP(A19,Мандатная!$A$16:$H$145,3,FALSE)</f>
        <v>Дмитрий</v>
      </c>
      <c r="D19" s="30" t="str">
        <f>VLOOKUP(A19,Мандатная!$A$16:$H$145,5,FALSE)</f>
        <v>МУДОД</v>
      </c>
      <c r="E19" s="166">
        <v>82</v>
      </c>
      <c r="F19" s="167">
        <f>VLOOKUP(E19,ТабСтр!$A$4:$B$117,2)</f>
        <v>904</v>
      </c>
      <c r="G19" s="165">
        <f t="shared" si="1"/>
        <v>15</v>
      </c>
    </row>
    <row r="20" spans="1:7" ht="12.75">
      <c r="A20" s="27" t="s">
        <v>44</v>
      </c>
      <c r="B20" s="30" t="str">
        <f>VLOOKUP(A20,Мандатная!$A$16:$H$145,2,FALSE)</f>
        <v>Еров</v>
      </c>
      <c r="C20" s="30" t="str">
        <f>VLOOKUP(A20,Мандатная!$A$16:$H$145,3,FALSE)</f>
        <v>Степан</v>
      </c>
      <c r="D20" s="30" t="str">
        <f>VLOOKUP(A20,Мандатная!$A$16:$H$145,5,FALSE)</f>
        <v>ЦДЮСШ</v>
      </c>
      <c r="E20" s="166">
        <v>79</v>
      </c>
      <c r="F20" s="167">
        <f>VLOOKUP(E20,ТабСтр!$A$4:$B$117,2)</f>
        <v>832</v>
      </c>
      <c r="G20" s="165">
        <f t="shared" si="1"/>
        <v>24</v>
      </c>
    </row>
    <row r="21" spans="1:7" ht="12.75">
      <c r="A21" s="27" t="s">
        <v>45</v>
      </c>
      <c r="B21" s="30" t="str">
        <f>VLOOKUP(A21,Мандатная!$A$16:$H$145,2,FALSE)</f>
        <v>Шустов </v>
      </c>
      <c r="C21" s="30" t="str">
        <f>VLOOKUP(A21,Мандатная!$A$16:$H$145,3,FALSE)</f>
        <v>Семён</v>
      </c>
      <c r="D21" s="30" t="str">
        <f>VLOOKUP(A21,Мандатная!$A$16:$H$145,5,FALSE)</f>
        <v>СФММСССО</v>
      </c>
      <c r="E21" s="166">
        <v>80</v>
      </c>
      <c r="F21" s="167">
        <f>VLOOKUP(E21,ТабСтр!$A$4:$B$117,2)</f>
        <v>856</v>
      </c>
      <c r="G21" s="165">
        <f t="shared" si="1"/>
        <v>22</v>
      </c>
    </row>
    <row r="22" spans="1:7" ht="12.75">
      <c r="A22" s="27" t="s">
        <v>1460</v>
      </c>
      <c r="B22" s="30" t="str">
        <f>VLOOKUP(A22,Мандатная!$A$16:$H$145,2,FALSE)</f>
        <v>Куташенков</v>
      </c>
      <c r="C22" s="30" t="str">
        <f>VLOOKUP(A22,Мандатная!$A$16:$H$145,3,FALSE)</f>
        <v>Антон</v>
      </c>
      <c r="D22" s="30">
        <f>VLOOKUP(A22,Мандатная!$A$16:$H$145,5,FALSE)</f>
        <v>0</v>
      </c>
      <c r="E22" s="166">
        <v>62</v>
      </c>
      <c r="F22" s="167">
        <f>VLOOKUP(E22,ТабСтр!$A$4:$B$117,2)</f>
        <v>424</v>
      </c>
      <c r="G22" s="165">
        <f t="shared" si="1"/>
        <v>45</v>
      </c>
    </row>
    <row r="23" spans="1:7" ht="12.75">
      <c r="A23" s="27" t="s">
        <v>1461</v>
      </c>
      <c r="B23" s="30" t="str">
        <f>VLOOKUP(A23,Мандатная!$A$16:$H$145,2,FALSE)</f>
        <v>Елисеев</v>
      </c>
      <c r="C23" s="30" t="str">
        <f>VLOOKUP(A23,Мандатная!$A$16:$H$145,3,FALSE)</f>
        <v>Илья</v>
      </c>
      <c r="D23" s="30">
        <f>VLOOKUP(A23,Мандатная!$A$16:$H$145,5,FALSE)</f>
        <v>0</v>
      </c>
      <c r="E23" s="166">
        <v>64</v>
      </c>
      <c r="F23" s="167">
        <f>VLOOKUP(E23,ТабСтр!$A$4:$B$117,2)</f>
        <v>472</v>
      </c>
      <c r="G23" s="165">
        <f t="shared" si="1"/>
        <v>44</v>
      </c>
    </row>
    <row r="24" spans="1:9" ht="15">
      <c r="A24" s="169" t="s">
        <v>100</v>
      </c>
      <c r="B24" s="158" t="s">
        <v>1501</v>
      </c>
      <c r="C24" s="170"/>
      <c r="D24" s="170"/>
      <c r="E24" s="171"/>
      <c r="F24" s="172"/>
      <c r="G24" s="173"/>
      <c r="H24" s="174">
        <f>SUM(F17:F23)</f>
        <v>5224</v>
      </c>
      <c r="I24" s="174">
        <f>RANK(H24,$H$16:$H$150,0)</f>
        <v>6</v>
      </c>
    </row>
    <row r="25" spans="1:7" ht="28.5" customHeight="1">
      <c r="A25" s="27" t="s">
        <v>46</v>
      </c>
      <c r="B25" s="30" t="str">
        <f>VLOOKUP(A25,Мандатная!$A$16:$H$145,2,FALSE)</f>
        <v>Соколов</v>
      </c>
      <c r="C25" s="30" t="str">
        <f>VLOOKUP(A25,Мандатная!$A$16:$H$145,3,FALSE)</f>
        <v>Семён</v>
      </c>
      <c r="D25" s="30" t="str">
        <f>VLOOKUP(A25,Мандатная!$A$16:$H$145,5,FALSE)</f>
        <v>Ярославская область</v>
      </c>
      <c r="E25" s="166">
        <v>80</v>
      </c>
      <c r="F25" s="167">
        <f>VLOOKUP(E25,ТабСтр!$A$4:$B$117,2)</f>
        <v>856</v>
      </c>
      <c r="G25" s="165">
        <f aca="true" t="shared" si="2" ref="G25:G31">RANK(F25,$F$9:$F$150,0)</f>
        <v>22</v>
      </c>
    </row>
    <row r="26" spans="1:7" ht="12.75">
      <c r="A26" s="27" t="s">
        <v>47</v>
      </c>
      <c r="B26" s="30" t="str">
        <f>VLOOKUP(A26,Мандатная!$A$16:$H$145,2,FALSE)</f>
        <v>Черепенин</v>
      </c>
      <c r="C26" s="30" t="str">
        <f>VLOOKUP(A26,Мандатная!$A$16:$H$145,3,FALSE)</f>
        <v>Александр</v>
      </c>
      <c r="D26" s="30" t="str">
        <f>VLOOKUP(A26,Мандатная!$A$16:$H$145,5,FALSE)</f>
        <v>г. Рыбинск</v>
      </c>
      <c r="E26" s="166">
        <v>84</v>
      </c>
      <c r="F26" s="167">
        <f>VLOOKUP(E26,ТабСтр!$A$4:$B$117,2)</f>
        <v>952</v>
      </c>
      <c r="G26" s="165">
        <f t="shared" si="2"/>
        <v>11</v>
      </c>
    </row>
    <row r="27" spans="1:7" ht="12.75">
      <c r="A27" s="27" t="s">
        <v>48</v>
      </c>
      <c r="B27" s="30" t="str">
        <f>VLOOKUP(A27,Мандатная!$A$16:$H$145,2,FALSE)</f>
        <v>Крымов</v>
      </c>
      <c r="C27" s="30" t="str">
        <f>VLOOKUP(A27,Мандатная!$A$16:$H$145,3,FALSE)</f>
        <v>Евгений</v>
      </c>
      <c r="D27" s="30">
        <f>VLOOKUP(A27,Мандатная!$A$16:$H$145,5,FALSE)</f>
        <v>0</v>
      </c>
      <c r="E27" s="166">
        <v>51</v>
      </c>
      <c r="F27" s="167">
        <f>VLOOKUP(E27,ТабСтр!$A$4:$B$117,2)</f>
        <v>160</v>
      </c>
      <c r="G27" s="165">
        <f t="shared" si="2"/>
        <v>48</v>
      </c>
    </row>
    <row r="28" spans="1:7" ht="12.75">
      <c r="A28" s="27" t="s">
        <v>49</v>
      </c>
      <c r="B28" s="30" t="str">
        <f>VLOOKUP(A28,Мандатная!$A$16:$H$145,2,FALSE)</f>
        <v>Маслов</v>
      </c>
      <c r="C28" s="30" t="str">
        <f>VLOOKUP(A28,Мандатная!$A$16:$H$145,3,FALSE)</f>
        <v>Станислав</v>
      </c>
      <c r="D28" s="30">
        <f>VLOOKUP(A28,Мандатная!$A$16:$H$145,5,FALSE)</f>
        <v>0</v>
      </c>
      <c r="E28" s="166">
        <v>79</v>
      </c>
      <c r="F28" s="167">
        <f>VLOOKUP(E28,ТабСтр!$A$4:$B$117,2)</f>
        <v>832</v>
      </c>
      <c r="G28" s="165">
        <f t="shared" si="2"/>
        <v>24</v>
      </c>
    </row>
    <row r="29" spans="1:7" ht="12.75">
      <c r="A29" s="27" t="s">
        <v>50</v>
      </c>
      <c r="B29" s="30" t="str">
        <f>VLOOKUP(A29,Мандатная!$A$16:$H$145,2,FALSE)</f>
        <v>Ульянов</v>
      </c>
      <c r="C29" s="30" t="str">
        <f>VLOOKUP(A29,Мандатная!$A$16:$H$145,3,FALSE)</f>
        <v>Дмитрий</v>
      </c>
      <c r="D29" s="30">
        <f>VLOOKUP(A29,Мандатная!$A$16:$H$145,5,FALSE)</f>
        <v>0</v>
      </c>
      <c r="E29" s="166">
        <v>90</v>
      </c>
      <c r="F29" s="167">
        <f>VLOOKUP(E29,ТабСтр!$A$4:$B$117,2)</f>
        <v>1096</v>
      </c>
      <c r="G29" s="165">
        <f t="shared" si="2"/>
        <v>2</v>
      </c>
    </row>
    <row r="30" spans="1:7" ht="12.75">
      <c r="A30" s="27" t="s">
        <v>1462</v>
      </c>
      <c r="B30" s="30" t="str">
        <f>VLOOKUP(A30,Мандатная!$A$16:$H$145,2,FALSE)</f>
        <v>Чепурной</v>
      </c>
      <c r="C30" s="30" t="str">
        <f>VLOOKUP(A30,Мандатная!$A$16:$H$145,3,FALSE)</f>
        <v>Марк</v>
      </c>
      <c r="D30" s="30">
        <f>VLOOKUP(A30,Мандатная!$A$16:$H$145,5,FALSE)</f>
        <v>0</v>
      </c>
      <c r="E30" s="166">
        <v>68</v>
      </c>
      <c r="F30" s="167">
        <f>VLOOKUP(E30,ТабСтр!$A$4:$B$117,2)</f>
        <v>568</v>
      </c>
      <c r="G30" s="165">
        <f t="shared" si="2"/>
        <v>41</v>
      </c>
    </row>
    <row r="31" spans="1:7" ht="12.75">
      <c r="A31" s="27" t="s">
        <v>1463</v>
      </c>
      <c r="B31" s="30" t="str">
        <f>VLOOKUP(A31,Мандатная!$A$16:$H$145,2,FALSE)</f>
        <v>Харланов </v>
      </c>
      <c r="C31" s="30" t="str">
        <f>VLOOKUP(A31,Мандатная!$A$16:$H$145,3,FALSE)</f>
        <v>Никита</v>
      </c>
      <c r="D31" s="30">
        <f>VLOOKUP(A31,Мандатная!$A$16:$H$145,5,FALSE)</f>
        <v>0</v>
      </c>
      <c r="E31" s="166">
        <v>83</v>
      </c>
      <c r="F31" s="167">
        <f>VLOOKUP(E31,ТабСтр!$A$4:$B$117,2)</f>
        <v>928</v>
      </c>
      <c r="G31" s="165">
        <f t="shared" si="2"/>
        <v>13</v>
      </c>
    </row>
    <row r="32" spans="1:9" ht="15">
      <c r="A32" s="169" t="s">
        <v>107</v>
      </c>
      <c r="B32" s="158" t="str">
        <f>Мандатная!E36</f>
        <v>Ярославская область</v>
      </c>
      <c r="C32" s="170"/>
      <c r="D32" s="170"/>
      <c r="E32" s="171"/>
      <c r="F32" s="172"/>
      <c r="G32" s="173"/>
      <c r="H32" s="174">
        <f>SUM(F25:F31)</f>
        <v>5392</v>
      </c>
      <c r="I32" s="174">
        <f>RANK(H32,$H$16:$H$150,0)</f>
        <v>5</v>
      </c>
    </row>
    <row r="33" spans="1:7" ht="28.5" customHeight="1">
      <c r="A33" s="27" t="s">
        <v>73</v>
      </c>
      <c r="B33" s="30" t="str">
        <f>VLOOKUP(A33,Мандатная!$A$16:$H$145,2,FALSE)</f>
        <v>Данилов</v>
      </c>
      <c r="C33" s="30" t="str">
        <f>VLOOKUP(A33,Мандатная!$A$16:$H$145,3,FALSE)</f>
        <v>Егор</v>
      </c>
      <c r="D33" s="30" t="str">
        <f>VLOOKUP(A33,Мандатная!$A$16:$H$145,5,FALSE)</f>
        <v>Самарская область</v>
      </c>
      <c r="E33" s="166">
        <v>83</v>
      </c>
      <c r="F33" s="167">
        <f>VLOOKUP(E33,ТабСтр!$A$4:$B$117,2)</f>
        <v>928</v>
      </c>
      <c r="G33" s="165">
        <f aca="true" t="shared" si="3" ref="G33:G39">RANK(F33,$F$9:$F$150,0)</f>
        <v>13</v>
      </c>
    </row>
    <row r="34" spans="1:7" ht="12.75">
      <c r="A34" s="27" t="s">
        <v>74</v>
      </c>
      <c r="B34" s="30" t="str">
        <f>VLOOKUP(A34,Мандатная!$A$16:$H$145,2,FALSE)</f>
        <v>Привалов</v>
      </c>
      <c r="C34" s="30" t="str">
        <f>VLOOKUP(A34,Мандатная!$A$16:$H$145,3,FALSE)</f>
        <v>Михаил</v>
      </c>
      <c r="D34" s="30" t="str">
        <f>VLOOKUP(A34,Мандатная!$A$16:$H$145,5,FALSE)</f>
        <v>г. Самара</v>
      </c>
      <c r="E34" s="166">
        <v>84</v>
      </c>
      <c r="F34" s="167">
        <f>VLOOKUP(E34,ТабСтр!$A$4:$B$117,2)</f>
        <v>952</v>
      </c>
      <c r="G34" s="165">
        <f t="shared" si="3"/>
        <v>11</v>
      </c>
    </row>
    <row r="35" spans="1:7" ht="12.75">
      <c r="A35" s="27" t="s">
        <v>75</v>
      </c>
      <c r="B35" s="30" t="str">
        <f>VLOOKUP(A35,Мандатная!$A$16:$H$145,2,FALSE)</f>
        <v>Айбушев</v>
      </c>
      <c r="C35" s="30" t="str">
        <f>VLOOKUP(A35,Мандатная!$A$16:$H$145,3,FALSE)</f>
        <v>Марат</v>
      </c>
      <c r="D35" s="30">
        <f>VLOOKUP(A35,Мандатная!$A$16:$H$145,5,FALSE)</f>
        <v>0</v>
      </c>
      <c r="E35" s="166">
        <v>71</v>
      </c>
      <c r="F35" s="167">
        <f>VLOOKUP(E35,ТабСтр!$A$4:$B$117,2)</f>
        <v>640</v>
      </c>
      <c r="G35" s="165">
        <f t="shared" si="3"/>
        <v>39</v>
      </c>
    </row>
    <row r="36" spans="1:7" ht="12.75">
      <c r="A36" s="27" t="s">
        <v>76</v>
      </c>
      <c r="B36" s="30" t="str">
        <f>VLOOKUP(A36,Мандатная!$A$16:$H$145,2,FALSE)</f>
        <v>Лазутов</v>
      </c>
      <c r="C36" s="30" t="str">
        <f>VLOOKUP(A36,Мандатная!$A$16:$H$145,3,FALSE)</f>
        <v>Денис</v>
      </c>
      <c r="D36" s="30">
        <f>VLOOKUP(A36,Мандатная!$A$16:$H$145,5,FALSE)</f>
        <v>0</v>
      </c>
      <c r="E36" s="166">
        <v>79</v>
      </c>
      <c r="F36" s="167">
        <f>VLOOKUP(E36,ТабСтр!$A$4:$B$117,2)</f>
        <v>832</v>
      </c>
      <c r="G36" s="165">
        <f t="shared" si="3"/>
        <v>24</v>
      </c>
    </row>
    <row r="37" spans="1:7" ht="12.75">
      <c r="A37" s="27" t="s">
        <v>77</v>
      </c>
      <c r="B37" s="30" t="str">
        <f>VLOOKUP(A37,Мандатная!$A$16:$H$145,2,FALSE)</f>
        <v>Касаткин</v>
      </c>
      <c r="C37" s="30" t="str">
        <f>VLOOKUP(A37,Мандатная!$A$16:$H$145,3,FALSE)</f>
        <v>Сергей</v>
      </c>
      <c r="D37" s="30">
        <f>VLOOKUP(A37,Мандатная!$A$16:$H$145,5,FALSE)</f>
        <v>0</v>
      </c>
      <c r="E37" s="166">
        <v>86</v>
      </c>
      <c r="F37" s="167">
        <f>VLOOKUP(E37,ТабСтр!$A$4:$B$117,2)</f>
        <v>1000</v>
      </c>
      <c r="G37" s="165">
        <f t="shared" si="3"/>
        <v>6</v>
      </c>
    </row>
    <row r="38" spans="1:7" ht="12.75">
      <c r="A38" s="27" t="s">
        <v>1464</v>
      </c>
      <c r="B38" s="30" t="str">
        <f>VLOOKUP(A38,Мандатная!$A$16:$H$145,2,FALSE)</f>
        <v>Селеверстов</v>
      </c>
      <c r="C38" s="30" t="str">
        <f>VLOOKUP(A38,Мандатная!$A$16:$H$145,3,FALSE)</f>
        <v>Алексей</v>
      </c>
      <c r="D38" s="30" t="str">
        <f>VLOOKUP(A38,Мандатная!$A$16:$H$145,5,FALSE)</f>
        <v> </v>
      </c>
      <c r="E38" s="166">
        <v>79</v>
      </c>
      <c r="F38" s="167">
        <f>VLOOKUP(E38,ТабСтр!$A$4:$B$117,2)</f>
        <v>832</v>
      </c>
      <c r="G38" s="165">
        <f t="shared" si="3"/>
        <v>24</v>
      </c>
    </row>
    <row r="39" spans="1:7" ht="12.75">
      <c r="A39" s="27" t="s">
        <v>1465</v>
      </c>
      <c r="B39" s="30" t="str">
        <f>VLOOKUP(A39,Мандатная!$A$16:$H$145,2,FALSE)</f>
        <v>Сергеев </v>
      </c>
      <c r="C39" s="30" t="str">
        <f>VLOOKUP(A39,Мандатная!$A$16:$H$145,3,FALSE)</f>
        <v>Сергей</v>
      </c>
      <c r="D39" s="30" t="str">
        <f>VLOOKUP(A39,Мандатная!$A$16:$H$145,5,FALSE)</f>
        <v> </v>
      </c>
      <c r="E39" s="166">
        <v>78</v>
      </c>
      <c r="F39" s="167">
        <f>VLOOKUP(E39,ТабСтр!$A$4:$B$117,2)</f>
        <v>808</v>
      </c>
      <c r="G39" s="165">
        <f t="shared" si="3"/>
        <v>31</v>
      </c>
    </row>
    <row r="40" spans="1:9" ht="15">
      <c r="A40" s="169" t="s">
        <v>108</v>
      </c>
      <c r="B40" s="158" t="s">
        <v>1506</v>
      </c>
      <c r="C40" s="170"/>
      <c r="D40" s="170"/>
      <c r="E40" s="171"/>
      <c r="F40" s="172"/>
      <c r="G40" s="173"/>
      <c r="H40" s="174">
        <f>SUM(F33:F39)</f>
        <v>5992</v>
      </c>
      <c r="I40" s="174">
        <f>RANK(H40,$H$16:$H$150,0)</f>
        <v>3</v>
      </c>
    </row>
    <row r="41" spans="1:7" ht="28.5" customHeight="1">
      <c r="A41" s="27" t="s">
        <v>78</v>
      </c>
      <c r="B41" s="30" t="str">
        <f>VLOOKUP(A41,Мандатная!$A$16:$H$145,2,FALSE)</f>
        <v>Сидоров </v>
      </c>
      <c r="C41" s="30" t="str">
        <f>VLOOKUP(A41,Мандатная!$A$16:$H$145,3,FALSE)</f>
        <v>Юрий</v>
      </c>
      <c r="D41" s="30" t="str">
        <f>VLOOKUP(A41,Мандатная!$A$16:$H$145,5,FALSE)</f>
        <v>Краснодарский край</v>
      </c>
      <c r="E41" s="166">
        <v>79</v>
      </c>
      <c r="F41" s="167">
        <f>VLOOKUP(E41,ТабСтр!$A$4:$B$117,2)</f>
        <v>832</v>
      </c>
      <c r="G41" s="165">
        <f aca="true" t="shared" si="4" ref="G41:G47">RANK(F41,$F$9:$F$150,0)</f>
        <v>24</v>
      </c>
    </row>
    <row r="42" spans="1:7" ht="12.75">
      <c r="A42" s="27" t="s">
        <v>79</v>
      </c>
      <c r="B42" s="30" t="str">
        <f>VLOOKUP(A42,Мандатная!$A$16:$H$145,2,FALSE)</f>
        <v>Привалов</v>
      </c>
      <c r="C42" s="30" t="str">
        <f>VLOOKUP(A42,Мандатная!$A$16:$H$145,3,FALSE)</f>
        <v>Дмитрий</v>
      </c>
      <c r="D42" s="30" t="str">
        <f>VLOOKUP(A42,Мандатная!$A$16:$H$145,5,FALSE)</f>
        <v>г. Новороссийск</v>
      </c>
      <c r="E42" s="166">
        <v>82</v>
      </c>
      <c r="F42" s="167">
        <f>VLOOKUP(E42,ТабСтр!$A$4:$B$117,2)</f>
        <v>904</v>
      </c>
      <c r="G42" s="165">
        <f t="shared" si="4"/>
        <v>15</v>
      </c>
    </row>
    <row r="43" spans="1:7" ht="12.75">
      <c r="A43" s="27" t="s">
        <v>80</v>
      </c>
      <c r="B43" s="30" t="str">
        <f>VLOOKUP(A43,Мандатная!$A$16:$H$145,2,FALSE)</f>
        <v>Зинович</v>
      </c>
      <c r="C43" s="30" t="str">
        <f>VLOOKUP(A43,Мандатная!$A$16:$H$145,3,FALSE)</f>
        <v>Виктор</v>
      </c>
      <c r="D43" s="30" t="str">
        <f>VLOOKUP(A43,Мандатная!$A$16:$H$145,5,FALSE)</f>
        <v>Новороссийская морская школа</v>
      </c>
      <c r="E43" s="166">
        <v>82</v>
      </c>
      <c r="F43" s="167">
        <f>VLOOKUP(E43,ТабСтр!$A$4:$B$117,2)</f>
        <v>904</v>
      </c>
      <c r="G43" s="165">
        <f t="shared" si="4"/>
        <v>15</v>
      </c>
    </row>
    <row r="44" spans="1:7" ht="12.75">
      <c r="A44" s="27" t="s">
        <v>81</v>
      </c>
      <c r="B44" s="30" t="str">
        <f>VLOOKUP(A44,Мандатная!$A$16:$H$145,2,FALSE)</f>
        <v>Коржов </v>
      </c>
      <c r="C44" s="30" t="str">
        <f>VLOOKUP(A44,Мандатная!$A$16:$H$145,3,FALSE)</f>
        <v>Фёдор</v>
      </c>
      <c r="D44" s="30">
        <f>VLOOKUP(A44,Мандатная!$A$16:$H$145,5,FALSE)</f>
        <v>0</v>
      </c>
      <c r="E44" s="166">
        <v>77</v>
      </c>
      <c r="F44" s="167">
        <f>VLOOKUP(E44,ТабСтр!$A$4:$B$117,2)</f>
        <v>784</v>
      </c>
      <c r="G44" s="165">
        <f t="shared" si="4"/>
        <v>33</v>
      </c>
    </row>
    <row r="45" spans="1:7" ht="12.75">
      <c r="A45" s="27" t="s">
        <v>82</v>
      </c>
      <c r="B45" s="30" t="str">
        <f>VLOOKUP(A45,Мандатная!$A$16:$H$145,2,FALSE)</f>
        <v>Загродский</v>
      </c>
      <c r="C45" s="30" t="str">
        <f>VLOOKUP(A45,Мандатная!$A$16:$H$145,3,FALSE)</f>
        <v>Николай</v>
      </c>
      <c r="D45" s="30">
        <f>VLOOKUP(A45,Мандатная!$A$16:$H$145,5,FALSE)</f>
        <v>0</v>
      </c>
      <c r="E45" s="166">
        <v>77</v>
      </c>
      <c r="F45" s="167">
        <f>VLOOKUP(E45,ТабСтр!$A$4:$B$117,2)</f>
        <v>784</v>
      </c>
      <c r="G45" s="165">
        <f t="shared" si="4"/>
        <v>33</v>
      </c>
    </row>
    <row r="46" spans="1:7" ht="12.75">
      <c r="A46" s="27" t="s">
        <v>1466</v>
      </c>
      <c r="B46" s="30" t="str">
        <f>VLOOKUP(A46,Мандатная!$A$16:$H$145,2,FALSE)</f>
        <v>Ефремов </v>
      </c>
      <c r="C46" s="30" t="str">
        <f>VLOOKUP(A46,Мандатная!$A$16:$H$145,3,FALSE)</f>
        <v>Максим</v>
      </c>
      <c r="D46" s="30">
        <f>VLOOKUP(A46,Мандатная!$A$16:$H$145,5,FALSE)</f>
        <v>0</v>
      </c>
      <c r="E46" s="166">
        <v>81</v>
      </c>
      <c r="F46" s="167">
        <f>VLOOKUP(E46,ТабСтр!$A$4:$B$117,2)</f>
        <v>880</v>
      </c>
      <c r="G46" s="165">
        <f t="shared" si="4"/>
        <v>19</v>
      </c>
    </row>
    <row r="47" spans="1:7" ht="12.75">
      <c r="A47" s="27" t="s">
        <v>1467</v>
      </c>
      <c r="B47" s="30" t="str">
        <f>VLOOKUP(A47,Мандатная!$A$16:$H$145,2,FALSE)</f>
        <v>Костин </v>
      </c>
      <c r="C47" s="30" t="str">
        <f>VLOOKUP(A47,Мандатная!$A$16:$H$145,3,FALSE)</f>
        <v>Сергей</v>
      </c>
      <c r="D47" s="30">
        <f>VLOOKUP(A47,Мандатная!$A$16:$H$145,5,FALSE)</f>
        <v>0</v>
      </c>
      <c r="E47" s="166">
        <v>75</v>
      </c>
      <c r="F47" s="167">
        <f>VLOOKUP(E47,ТабСтр!$A$4:$B$117,2)</f>
        <v>736</v>
      </c>
      <c r="G47" s="165">
        <f t="shared" si="4"/>
        <v>36</v>
      </c>
    </row>
    <row r="48" spans="1:9" ht="15">
      <c r="A48" s="169" t="s">
        <v>111</v>
      </c>
      <c r="B48" s="158" t="s">
        <v>1704</v>
      </c>
      <c r="C48" s="170"/>
      <c r="D48" s="170"/>
      <c r="E48" s="171"/>
      <c r="F48" s="172"/>
      <c r="G48" s="173"/>
      <c r="H48" s="174">
        <f>SUM(F41:F47)</f>
        <v>5824</v>
      </c>
      <c r="I48" s="174">
        <f>RANK(H48,$H$16:$H$150,0)</f>
        <v>4</v>
      </c>
    </row>
    <row r="49" spans="1:7" ht="28.5" customHeight="1">
      <c r="A49" s="111" t="s">
        <v>83</v>
      </c>
      <c r="B49" t="s">
        <v>1612</v>
      </c>
      <c r="C49" s="30" t="str">
        <f>VLOOKUP(A49,Мандатная!$A$16:$H$145,3,FALSE)</f>
        <v>Владислав</v>
      </c>
      <c r="D49" s="30" t="str">
        <f>VLOOKUP(A49,Мандатная!$A$16:$H$145,5,FALSE)</f>
        <v>Ульяновская область-1</v>
      </c>
      <c r="E49" s="166">
        <v>88</v>
      </c>
      <c r="F49" s="167">
        <f>VLOOKUP(E49,ТабСтр!$A$4:$B$117,2)</f>
        <v>1048</v>
      </c>
      <c r="G49" s="165">
        <f aca="true" t="shared" si="5" ref="G49:G55">RANK(F49,$F$9:$F$150,0)</f>
        <v>3</v>
      </c>
    </row>
    <row r="50" spans="1:7" ht="12.75" customHeight="1">
      <c r="A50" s="111" t="s">
        <v>84</v>
      </c>
      <c r="B50" t="s">
        <v>1616</v>
      </c>
      <c r="C50" s="30" t="str">
        <f>VLOOKUP(A50,Мандатная!$A$16:$H$145,3,FALSE)</f>
        <v>Максим</v>
      </c>
      <c r="D50" s="30">
        <f>VLOOKUP(A50,Мандатная!$A$16:$H$145,5,FALSE)</f>
        <v>0</v>
      </c>
      <c r="E50" s="166">
        <v>79</v>
      </c>
      <c r="F50" s="167">
        <f>VLOOKUP(E50,ТабСтр!$A$4:$B$117,2)</f>
        <v>832</v>
      </c>
      <c r="G50" s="165">
        <f t="shared" si="5"/>
        <v>24</v>
      </c>
    </row>
    <row r="51" spans="1:7" ht="12.75" customHeight="1">
      <c r="A51" s="3" t="s">
        <v>1570</v>
      </c>
      <c r="B51" t="s">
        <v>1618</v>
      </c>
      <c r="C51" s="30" t="str">
        <f>VLOOKUP(A51,Мандатная!$A$16:$H$145,3,FALSE)</f>
        <v>Юрий</v>
      </c>
      <c r="D51" s="30">
        <f>VLOOKUP(A51,Мандатная!$A$16:$H$145,5,FALSE)</f>
        <v>0</v>
      </c>
      <c r="E51" s="166">
        <v>74</v>
      </c>
      <c r="F51" s="167">
        <f>VLOOKUP(E51,ТабСтр!$A$4:$B$117,2)</f>
        <v>712</v>
      </c>
      <c r="G51" s="165">
        <f t="shared" si="5"/>
        <v>37</v>
      </c>
    </row>
    <row r="52" spans="1:7" ht="12.75" customHeight="1">
      <c r="A52" s="3" t="s">
        <v>85</v>
      </c>
      <c r="B52" t="s">
        <v>1621</v>
      </c>
      <c r="C52" s="30" t="str">
        <f>VLOOKUP(A52,Мандатная!$A$16:$H$145,3,FALSE)</f>
        <v>Евгений</v>
      </c>
      <c r="D52" s="30">
        <f>VLOOKUP(A52,Мандатная!$A$16:$H$145,5,FALSE)</f>
        <v>0</v>
      </c>
      <c r="E52" s="166">
        <v>85</v>
      </c>
      <c r="F52" s="167">
        <f>VLOOKUP(E52,ТабСтр!$A$4:$B$117,2)</f>
        <v>976</v>
      </c>
      <c r="G52" s="165">
        <f t="shared" si="5"/>
        <v>7</v>
      </c>
    </row>
    <row r="53" spans="1:7" ht="12.75" customHeight="1">
      <c r="A53" s="3" t="s">
        <v>1571</v>
      </c>
      <c r="B53" t="s">
        <v>1622</v>
      </c>
      <c r="C53" s="30" t="str">
        <f>VLOOKUP(A53,Мандатная!$A$16:$H$145,3,FALSE)</f>
        <v>Артём</v>
      </c>
      <c r="D53" s="30">
        <f>VLOOKUP(A53,Мандатная!$A$16:$H$145,5,FALSE)</f>
        <v>0</v>
      </c>
      <c r="E53" s="166">
        <v>85</v>
      </c>
      <c r="F53" s="167">
        <f>VLOOKUP(E53,ТабСтр!$A$4:$B$117,2)</f>
        <v>976</v>
      </c>
      <c r="G53" s="165">
        <f t="shared" si="5"/>
        <v>7</v>
      </c>
    </row>
    <row r="54" spans="1:7" ht="12.75" customHeight="1">
      <c r="A54" s="3" t="s">
        <v>1572</v>
      </c>
      <c r="B54" t="s">
        <v>1625</v>
      </c>
      <c r="C54" s="30" t="str">
        <f>VLOOKUP(A54,Мандатная!$A$16:$H$145,3,FALSE)</f>
        <v>Владислав</v>
      </c>
      <c r="D54" s="30">
        <f>VLOOKUP(A54,Мандатная!$A$16:$H$145,5,FALSE)</f>
        <v>0</v>
      </c>
      <c r="E54" s="166">
        <v>87</v>
      </c>
      <c r="F54" s="167">
        <f>VLOOKUP(E54,ТабСтр!$A$4:$B$117,2)</f>
        <v>1024</v>
      </c>
      <c r="G54" s="165">
        <f t="shared" si="5"/>
        <v>4</v>
      </c>
    </row>
    <row r="55" spans="1:7" ht="12.75" customHeight="1">
      <c r="A55" s="3" t="s">
        <v>1573</v>
      </c>
      <c r="B55" t="s">
        <v>1627</v>
      </c>
      <c r="C55" s="30" t="str">
        <f>VLOOKUP(A55,Мандатная!$A$16:$H$145,3,FALSE)</f>
        <v>Александр</v>
      </c>
      <c r="D55" s="30">
        <f>VLOOKUP(A55,Мандатная!$A$16:$H$145,5,FALSE)</f>
        <v>0</v>
      </c>
      <c r="E55" s="166">
        <v>81</v>
      </c>
      <c r="F55" s="167">
        <f>VLOOKUP(E55,ТабСтр!$A$4:$B$117,2)</f>
        <v>880</v>
      </c>
      <c r="G55" s="165">
        <f t="shared" si="5"/>
        <v>19</v>
      </c>
    </row>
    <row r="57" spans="1:9" ht="15">
      <c r="A57" s="169" t="s">
        <v>112</v>
      </c>
      <c r="B57" s="158" t="str">
        <f>Мандатная!E69</f>
        <v>Ульяновская область-1</v>
      </c>
      <c r="C57" s="170"/>
      <c r="D57" s="170"/>
      <c r="E57" s="171"/>
      <c r="F57" s="172"/>
      <c r="G57" s="173"/>
      <c r="H57" s="174">
        <f>F55+F54+F53+F52+F51+F50+F49</f>
        <v>6448</v>
      </c>
      <c r="I57" s="174">
        <f>RANK(H57,$H$16:$H$150,0)</f>
        <v>2</v>
      </c>
    </row>
    <row r="58" spans="1:7" ht="28.5" customHeight="1">
      <c r="A58" s="118" t="s">
        <v>86</v>
      </c>
      <c r="B58" s="176" t="s">
        <v>1630</v>
      </c>
      <c r="C58" s="30" t="str">
        <f>VLOOKUP(A58,Мандатная!$A$16:$H$145,3,FALSE)</f>
        <v>Дмитрий</v>
      </c>
      <c r="D58" s="30" t="str">
        <f>VLOOKUP(A58,Мандатная!$A$16:$H$145,5,FALSE)</f>
        <v>Ульяновская область-2</v>
      </c>
      <c r="E58" s="166">
        <v>65</v>
      </c>
      <c r="F58" s="167">
        <f>VLOOKUP(E58,ТабСтр!$A$4:$B$117,2)</f>
        <v>496</v>
      </c>
      <c r="G58" s="165">
        <f aca="true" t="shared" si="6" ref="G58:G64">RANK(F58,$F$9:$F$150,0)</f>
        <v>43</v>
      </c>
    </row>
    <row r="59" spans="1:7" ht="15" customHeight="1">
      <c r="A59" s="3" t="s">
        <v>1574</v>
      </c>
      <c r="B59" s="176" t="s">
        <v>1632</v>
      </c>
      <c r="C59" s="30" t="str">
        <f>VLOOKUP(A59,Мандатная!$A$16:$H$145,3,FALSE)</f>
        <v>Артём</v>
      </c>
      <c r="D59" s="30">
        <f>VLOOKUP(A59,Мандатная!$A$16:$H$145,5,FALSE)</f>
        <v>0</v>
      </c>
      <c r="E59" s="166">
        <v>26</v>
      </c>
      <c r="F59" s="167">
        <f>VLOOKUP(E59,ТабСтр!$A$4:$B$117,2)</f>
        <v>0</v>
      </c>
      <c r="G59" s="165">
        <f t="shared" si="6"/>
        <v>51</v>
      </c>
    </row>
    <row r="60" spans="1:7" ht="15" customHeight="1">
      <c r="A60" s="3" t="s">
        <v>1575</v>
      </c>
      <c r="B60" s="176" t="s">
        <v>1635</v>
      </c>
      <c r="C60" s="30" t="str">
        <f>VLOOKUP(A60,Мандатная!$A$16:$H$145,3,FALSE)</f>
        <v>Максим</v>
      </c>
      <c r="D60" s="30">
        <f>VLOOKUP(A60,Мандатная!$A$16:$H$145,5,FALSE)</f>
        <v>0</v>
      </c>
      <c r="E60" s="166">
        <v>66</v>
      </c>
      <c r="F60" s="167">
        <f>VLOOKUP(E60,ТабСтр!$A$4:$B$117,2)</f>
        <v>520</v>
      </c>
      <c r="G60" s="165">
        <f t="shared" si="6"/>
        <v>42</v>
      </c>
    </row>
    <row r="61" spans="1:7" ht="15" customHeight="1">
      <c r="A61" s="3" t="s">
        <v>1576</v>
      </c>
      <c r="B61" s="176" t="s">
        <v>1638</v>
      </c>
      <c r="C61" s="30" t="str">
        <f>VLOOKUP(A61,Мандатная!$A$16:$H$145,3,FALSE)</f>
        <v>Андрей</v>
      </c>
      <c r="D61" s="30">
        <f>VLOOKUP(A61,Мандатная!$A$16:$H$145,5,FALSE)</f>
        <v>0</v>
      </c>
      <c r="E61" s="166">
        <v>46</v>
      </c>
      <c r="F61" s="167">
        <f>VLOOKUP(E61,ТабСтр!$A$4:$B$117,2)</f>
        <v>40</v>
      </c>
      <c r="G61" s="165">
        <f t="shared" si="6"/>
        <v>50</v>
      </c>
    </row>
    <row r="62" spans="1:7" ht="15" customHeight="1">
      <c r="A62" s="3" t="s">
        <v>1577</v>
      </c>
      <c r="B62" s="176" t="s">
        <v>1643</v>
      </c>
      <c r="C62" s="30" t="str">
        <f>VLOOKUP(A62,Мандатная!$A$16:$H$145,3,FALSE)</f>
        <v>Дмитрий</v>
      </c>
      <c r="D62" s="30">
        <f>VLOOKUP(A62,Мандатная!$A$16:$H$145,5,FALSE)</f>
        <v>0</v>
      </c>
      <c r="E62" s="166">
        <v>43</v>
      </c>
      <c r="F62" s="167">
        <f>VLOOKUP(E62,ТабСтр!$A$4:$B$117,2)</f>
        <v>0</v>
      </c>
      <c r="G62" s="165">
        <f t="shared" si="6"/>
        <v>51</v>
      </c>
    </row>
    <row r="63" spans="1:7" ht="15" customHeight="1">
      <c r="A63" s="3" t="s">
        <v>1578</v>
      </c>
      <c r="B63" s="176" t="s">
        <v>1645</v>
      </c>
      <c r="C63" s="30" t="str">
        <f>VLOOKUP(A63,Мандатная!$A$16:$H$145,3,FALSE)</f>
        <v>Ренат</v>
      </c>
      <c r="D63" s="30">
        <f>VLOOKUP(A63,Мандатная!$A$16:$H$145,5,FALSE)</f>
        <v>0</v>
      </c>
      <c r="E63" s="166">
        <v>44</v>
      </c>
      <c r="F63" s="167">
        <f>VLOOKUP(E63,ТабСтр!$A$4:$B$117,2)</f>
        <v>0</v>
      </c>
      <c r="G63" s="165">
        <f t="shared" si="6"/>
        <v>51</v>
      </c>
    </row>
    <row r="64" spans="1:7" ht="15" customHeight="1">
      <c r="A64" s="3" t="s">
        <v>1579</v>
      </c>
      <c r="B64" s="176" t="s">
        <v>1650</v>
      </c>
      <c r="C64" s="30" t="str">
        <f>VLOOKUP(A64,Мандатная!$A$16:$H$145,3,FALSE)</f>
        <v>Ильяс</v>
      </c>
      <c r="D64" s="30">
        <f>VLOOKUP(A64,Мандатная!$A$16:$H$145,5,FALSE)</f>
        <v>0</v>
      </c>
      <c r="E64" s="166">
        <v>36</v>
      </c>
      <c r="F64" s="167">
        <f>VLOOKUP(E64,ТабСтр!$A$4:$B$117,2)</f>
        <v>0</v>
      </c>
      <c r="G64" s="165">
        <f t="shared" si="6"/>
        <v>51</v>
      </c>
    </row>
    <row r="65" spans="1:9" ht="15">
      <c r="A65" s="169" t="s">
        <v>144</v>
      </c>
      <c r="B65" s="158" t="str">
        <f>Мандатная!E79</f>
        <v>Ульяновская область-2</v>
      </c>
      <c r="C65" s="170"/>
      <c r="D65" s="170"/>
      <c r="E65" s="171"/>
      <c r="F65" s="172"/>
      <c r="G65" s="172"/>
      <c r="H65" s="174">
        <f>F64+F63+F62+F61+F60+F59+F58</f>
        <v>1056</v>
      </c>
      <c r="I65" s="174">
        <f>RANK(H65,$H$16:$H$150,0)</f>
        <v>7</v>
      </c>
    </row>
    <row r="66" spans="1:7" ht="28.5" customHeight="1">
      <c r="A66" s="118" t="s">
        <v>140</v>
      </c>
      <c r="B66" s="176" t="s">
        <v>1654</v>
      </c>
      <c r="C66" s="30" t="str">
        <f>VLOOKUP(A66,Мандатная!$A$16:$H$145,3,FALSE)</f>
        <v>Егор</v>
      </c>
      <c r="D66" s="30" t="str">
        <f>VLOOKUP(A66,Мандатная!$A$16:$H$145,5,FALSE)</f>
        <v>Ульяновская область-3</v>
      </c>
      <c r="E66" s="166">
        <v>69</v>
      </c>
      <c r="F66" s="167">
        <f>VLOOKUP(E66,ТабСтр!$A$4:$B$117,2)</f>
        <v>592</v>
      </c>
      <c r="G66" s="165">
        <f aca="true" t="shared" si="7" ref="G66:G72">RANK(F66,$F$9:$F$150,0)</f>
        <v>40</v>
      </c>
    </row>
    <row r="67" spans="1:7" ht="12.75">
      <c r="A67" s="118" t="s">
        <v>141</v>
      </c>
      <c r="B67" s="176" t="s">
        <v>1656</v>
      </c>
      <c r="C67" s="30" t="str">
        <f>VLOOKUP(A67,Мандатная!$A$16:$H$145,3,FALSE)</f>
        <v>Данила</v>
      </c>
      <c r="D67" s="30">
        <f>VLOOKUP(A67,Мандатная!$A$16:$H$145,5,FALSE)</f>
        <v>0</v>
      </c>
      <c r="E67" s="166">
        <v>15</v>
      </c>
      <c r="F67" s="167">
        <f>VLOOKUP(E67,ТабСтр!$A$4:$B$117,2)</f>
        <v>0</v>
      </c>
      <c r="G67" s="165">
        <f t="shared" si="7"/>
        <v>51</v>
      </c>
    </row>
    <row r="68" spans="1:7" ht="12.75">
      <c r="A68" s="118" t="s">
        <v>142</v>
      </c>
      <c r="B68" s="176" t="s">
        <v>1660</v>
      </c>
      <c r="C68" s="30" t="str">
        <f>VLOOKUP(A68,Мандатная!$A$16:$H$145,3,FALSE)</f>
        <v>Алексей</v>
      </c>
      <c r="D68" s="30">
        <f>VLOOKUP(A68,Мандатная!$A$16:$H$145,5,FALSE)</f>
        <v>0</v>
      </c>
      <c r="E68" s="166">
        <v>52</v>
      </c>
      <c r="F68" s="167">
        <f>VLOOKUP(E68,ТабСтр!$A$4:$B$117,2)</f>
        <v>184</v>
      </c>
      <c r="G68" s="165">
        <f t="shared" si="7"/>
        <v>47</v>
      </c>
    </row>
    <row r="69" spans="1:7" ht="12.75">
      <c r="A69" s="3" t="s">
        <v>1580</v>
      </c>
      <c r="B69" s="176" t="s">
        <v>1662</v>
      </c>
      <c r="C69" s="30" t="str">
        <f>VLOOKUP(A69,Мандатная!$A$16:$H$145,3,FALSE)</f>
        <v>Тимофей</v>
      </c>
      <c r="D69" s="30">
        <f>VLOOKUP(A69,Мандатная!$A$16:$H$145,5,FALSE)</f>
        <v>0</v>
      </c>
      <c r="E69" s="166">
        <v>25</v>
      </c>
      <c r="F69" s="167">
        <f>VLOOKUP(E69,ТабСтр!$A$4:$B$117,2)</f>
        <v>0</v>
      </c>
      <c r="G69" s="165">
        <f t="shared" si="7"/>
        <v>51</v>
      </c>
    </row>
    <row r="70" spans="1:7" ht="12.75">
      <c r="A70" s="3" t="s">
        <v>143</v>
      </c>
      <c r="B70" s="176" t="s">
        <v>1665</v>
      </c>
      <c r="C70" s="30" t="str">
        <f>VLOOKUP(A70,Мандатная!$A$16:$H$145,3,FALSE)</f>
        <v>Александр</v>
      </c>
      <c r="D70" s="30">
        <f>VLOOKUP(A70,Мандатная!$A$16:$H$145,5,FALSE)</f>
        <v>0</v>
      </c>
      <c r="E70" s="166">
        <v>39</v>
      </c>
      <c r="F70" s="167">
        <f>VLOOKUP(E70,ТабСтр!$A$4:$B$117,2)</f>
        <v>0</v>
      </c>
      <c r="G70" s="165">
        <f t="shared" si="7"/>
        <v>51</v>
      </c>
    </row>
    <row r="71" spans="1:7" ht="12.75">
      <c r="A71" s="3" t="s">
        <v>1581</v>
      </c>
      <c r="B71" s="176" t="s">
        <v>1668</v>
      </c>
      <c r="C71" s="30" t="str">
        <f>VLOOKUP(A71,Мандатная!$A$16:$H$145,3,FALSE)</f>
        <v>Тимур</v>
      </c>
      <c r="D71" s="30">
        <f>VLOOKUP(A71,Мандатная!$A$16:$H$145,5,FALSE)</f>
        <v>0</v>
      </c>
      <c r="E71" s="166">
        <v>50</v>
      </c>
      <c r="F71" s="167">
        <f>VLOOKUP(E71,ТабСтр!$A$4:$B$117,2)</f>
        <v>136</v>
      </c>
      <c r="G71" s="165">
        <f t="shared" si="7"/>
        <v>49</v>
      </c>
    </row>
    <row r="72" spans="1:7" ht="12.75">
      <c r="A72" s="3" t="s">
        <v>1582</v>
      </c>
      <c r="B72" s="176" t="s">
        <v>1672</v>
      </c>
      <c r="C72" s="30" t="str">
        <f>VLOOKUP(A72,Мандатная!$A$16:$H$145,3,FALSE)</f>
        <v>Евсей</v>
      </c>
      <c r="D72" s="30">
        <f>VLOOKUP(A72,Мандатная!$A$16:$H$145,5,FALSE)</f>
        <v>0</v>
      </c>
      <c r="E72" s="166">
        <v>30</v>
      </c>
      <c r="F72" s="167">
        <f>VLOOKUP(E72,ТабСтр!$A$4:$B$117,2)</f>
        <v>0</v>
      </c>
      <c r="G72" s="165">
        <f t="shared" si="7"/>
        <v>51</v>
      </c>
    </row>
    <row r="73" spans="1:9" ht="15">
      <c r="A73" s="169" t="s">
        <v>148</v>
      </c>
      <c r="B73" s="158" t="s">
        <v>1705</v>
      </c>
      <c r="C73" s="170"/>
      <c r="D73" s="170"/>
      <c r="E73" s="171"/>
      <c r="F73" s="172"/>
      <c r="G73" s="173"/>
      <c r="H73" s="174">
        <f>SUM(F66:F72)</f>
        <v>912</v>
      </c>
      <c r="I73" s="174">
        <f>RANK(H73,$H$16:$H$150,0)</f>
        <v>8</v>
      </c>
    </row>
    <row r="74" spans="1:7" ht="21" customHeight="1">
      <c r="A74" s="3" t="s">
        <v>1591</v>
      </c>
      <c r="B74" s="176" t="s">
        <v>1676</v>
      </c>
      <c r="C74" s="30" t="str">
        <f>VLOOKUP(A74,Мандатная!$A$16:$H$145,3,FALSE)</f>
        <v>Игорь</v>
      </c>
      <c r="D74" s="30" t="str">
        <f>VLOOKUP(A74,Мандатная!$A$16:$H$145,5,FALSE)</f>
        <v>Воронежская область</v>
      </c>
      <c r="E74" s="166">
        <v>78</v>
      </c>
      <c r="F74" s="167">
        <f>VLOOKUP(E74,ТабСтр!$A$4:$B$117,2)</f>
        <v>808</v>
      </c>
      <c r="G74" s="165">
        <f>RANK(F74,$F$9:$F$150,0)</f>
        <v>31</v>
      </c>
    </row>
    <row r="75" spans="1:7" ht="12.75">
      <c r="A75" s="3" t="s">
        <v>145</v>
      </c>
      <c r="B75" s="116"/>
      <c r="C75" s="30">
        <f>VLOOKUP(A75,Мандатная!$A$16:$H$145,3,FALSE)</f>
        <v>0</v>
      </c>
      <c r="D75" s="30" t="str">
        <f>VLOOKUP(A75,Мандатная!$A$16:$H$145,5,FALSE)</f>
        <v>г. Воронеж</v>
      </c>
      <c r="E75" s="166"/>
      <c r="F75" s="167"/>
      <c r="G75" s="165"/>
    </row>
    <row r="76" spans="1:7" ht="12.75">
      <c r="A76" s="3" t="s">
        <v>146</v>
      </c>
      <c r="B76" s="116"/>
      <c r="C76" s="30">
        <f>VLOOKUP(A76,Мандатная!$A$16:$H$145,3,FALSE)</f>
        <v>0</v>
      </c>
      <c r="D76" s="30" t="str">
        <f>VLOOKUP(A76,Мандатная!$A$16:$H$145,5,FALSE)</f>
        <v>ВВШ</v>
      </c>
      <c r="E76" s="166"/>
      <c r="F76" s="167"/>
      <c r="G76" s="165"/>
    </row>
    <row r="77" spans="1:7" ht="12.75">
      <c r="A77" s="3" t="s">
        <v>1592</v>
      </c>
      <c r="B77" s="116"/>
      <c r="C77" s="30">
        <f>VLOOKUP(A77,Мандатная!$A$16:$H$145,3,FALSE)</f>
        <v>0</v>
      </c>
      <c r="D77" s="30">
        <f>VLOOKUP(A77,Мандатная!$A$16:$H$145,5,FALSE)</f>
        <v>0</v>
      </c>
      <c r="E77" s="166"/>
      <c r="F77" s="167"/>
      <c r="G77" s="165"/>
    </row>
    <row r="78" spans="1:7" ht="12.75">
      <c r="A78" s="3" t="s">
        <v>147</v>
      </c>
      <c r="B78" s="116"/>
      <c r="C78" s="30">
        <f>VLOOKUP(A78,Мандатная!$A$16:$H$145,3,FALSE)</f>
        <v>0</v>
      </c>
      <c r="D78" s="30">
        <f>VLOOKUP(A78,Мандатная!$A$16:$H$145,5,FALSE)</f>
        <v>0</v>
      </c>
      <c r="E78" s="166"/>
      <c r="F78" s="167"/>
      <c r="G78" s="165"/>
    </row>
    <row r="79" spans="1:7" ht="12.75">
      <c r="A79" s="3" t="s">
        <v>1593</v>
      </c>
      <c r="B79" s="116"/>
      <c r="C79" s="30">
        <f>VLOOKUP(A79,Мандатная!$A$16:$H$145,3,FALSE)</f>
        <v>0</v>
      </c>
      <c r="D79" s="30">
        <f>VLOOKUP(A79,Мандатная!$A$16:$H$145,5,FALSE)</f>
        <v>0</v>
      </c>
      <c r="E79" s="166"/>
      <c r="F79" s="167"/>
      <c r="G79" s="165"/>
    </row>
    <row r="80" spans="1:7" ht="12.75">
      <c r="A80" s="3" t="s">
        <v>1594</v>
      </c>
      <c r="B80" s="116"/>
      <c r="C80" s="30">
        <f>VLOOKUP(A80,Мандатная!$A$16:$H$145,3,FALSE)</f>
        <v>0</v>
      </c>
      <c r="D80" s="30">
        <f>VLOOKUP(A80,Мандатная!$A$16:$H$145,5,FALSE)</f>
        <v>0</v>
      </c>
      <c r="E80" s="166"/>
      <c r="F80" s="167"/>
      <c r="G80" s="165"/>
    </row>
    <row r="81" spans="1:9" ht="15">
      <c r="A81" s="169" t="s">
        <v>149</v>
      </c>
      <c r="B81" s="158" t="s">
        <v>1678</v>
      </c>
      <c r="C81" s="170"/>
      <c r="D81" s="170"/>
      <c r="E81" s="171"/>
      <c r="F81" s="172"/>
      <c r="G81" s="173"/>
      <c r="H81" s="174">
        <f>SUM(F74:F80)</f>
        <v>808</v>
      </c>
      <c r="I81" s="174">
        <f>RANK(H81,$H$16:$H$150,0)</f>
        <v>9</v>
      </c>
    </row>
    <row r="82" spans="1:7" ht="21" customHeight="1">
      <c r="A82" s="3" t="s">
        <v>1684</v>
      </c>
      <c r="B82" t="s">
        <v>1665</v>
      </c>
      <c r="E82" s="166">
        <v>53</v>
      </c>
      <c r="F82" s="167">
        <f>VLOOKUP(E82,ТабСтр!$A$4:$B$117,2)</f>
        <v>208</v>
      </c>
      <c r="G82" s="165">
        <f aca="true" t="shared" si="8" ref="G82:G88">RANK(F82,$F$9:$F$150,0)</f>
        <v>46</v>
      </c>
    </row>
    <row r="83" spans="1:7" ht="12.75">
      <c r="A83" s="3" t="s">
        <v>1685</v>
      </c>
      <c r="B83" t="s">
        <v>1712</v>
      </c>
      <c r="E83" s="166">
        <v>20</v>
      </c>
      <c r="F83" s="167">
        <f>VLOOKUP(E83,ТабСтр!$A$4:$B$117,2)</f>
        <v>0</v>
      </c>
      <c r="G83" s="165">
        <f t="shared" si="8"/>
        <v>51</v>
      </c>
    </row>
    <row r="84" spans="1:7" ht="12.75">
      <c r="A84" s="3" t="s">
        <v>150</v>
      </c>
      <c r="B84" t="s">
        <v>1713</v>
      </c>
      <c r="E84" s="166">
        <v>0</v>
      </c>
      <c r="F84" s="167">
        <f>VLOOKUP(E84,ТабСтр!$A$4:$B$117,2)</f>
        <v>0</v>
      </c>
      <c r="G84" s="165">
        <f t="shared" si="8"/>
        <v>51</v>
      </c>
    </row>
    <row r="85" spans="1:7" ht="12.75">
      <c r="A85" s="3" t="s">
        <v>1686</v>
      </c>
      <c r="B85" t="s">
        <v>1714</v>
      </c>
      <c r="E85" s="166">
        <v>42</v>
      </c>
      <c r="F85" s="167">
        <f>VLOOKUP(E85,ТабСтр!$A$4:$B$117,2)</f>
        <v>0</v>
      </c>
      <c r="G85" s="165">
        <f t="shared" si="8"/>
        <v>51</v>
      </c>
    </row>
    <row r="86" spans="1:7" ht="12.75">
      <c r="A86" s="3" t="s">
        <v>1687</v>
      </c>
      <c r="B86" t="s">
        <v>1715</v>
      </c>
      <c r="E86" s="166">
        <v>40</v>
      </c>
      <c r="F86" s="167">
        <f>VLOOKUP(E86,ТабСтр!$A$4:$B$117,2)</f>
        <v>0</v>
      </c>
      <c r="G86" s="165">
        <f t="shared" si="8"/>
        <v>51</v>
      </c>
    </row>
    <row r="87" spans="1:7" ht="12.75">
      <c r="A87" s="3" t="s">
        <v>1688</v>
      </c>
      <c r="B87" t="s">
        <v>1716</v>
      </c>
      <c r="E87" s="166">
        <v>22</v>
      </c>
      <c r="F87" s="167">
        <f>VLOOKUP(E87,ТабСтр!$A$4:$B$117,2)</f>
        <v>0</v>
      </c>
      <c r="G87" s="165">
        <f t="shared" si="8"/>
        <v>51</v>
      </c>
    </row>
    <row r="88" spans="1:7" ht="12.75">
      <c r="A88" s="3" t="s">
        <v>1689</v>
      </c>
      <c r="B88" t="s">
        <v>1717</v>
      </c>
      <c r="E88" s="166"/>
      <c r="F88" s="167">
        <f>VLOOKUP(E88,ТабСтр!$A$4:$B$117,2)</f>
        <v>0</v>
      </c>
      <c r="G88" s="165">
        <f t="shared" si="8"/>
        <v>51</v>
      </c>
    </row>
    <row r="89" spans="1:9" ht="15">
      <c r="A89" s="169" t="s">
        <v>153</v>
      </c>
      <c r="B89" s="158" t="s">
        <v>1709</v>
      </c>
      <c r="C89" s="170"/>
      <c r="D89" s="170"/>
      <c r="E89" s="171"/>
      <c r="F89" s="172"/>
      <c r="G89" s="173"/>
      <c r="H89" s="174">
        <f>SUM(F82:F88)</f>
        <v>208</v>
      </c>
      <c r="I89" s="174">
        <f>RANK(H89,$H$16:$H$150,0)</f>
        <v>10</v>
      </c>
    </row>
    <row r="90" spans="1:7" ht="28.5" customHeight="1">
      <c r="A90" s="27"/>
      <c r="E90" s="166"/>
      <c r="F90" s="167"/>
      <c r="G90" s="165"/>
    </row>
    <row r="91" spans="1:7" ht="12.75">
      <c r="A91" s="27"/>
      <c r="E91" s="166"/>
      <c r="F91" s="167"/>
      <c r="G91" s="165"/>
    </row>
    <row r="92" spans="1:7" ht="12.75">
      <c r="A92" s="27"/>
      <c r="E92" s="166"/>
      <c r="F92" s="167"/>
      <c r="G92" s="165"/>
    </row>
    <row r="93" spans="1:7" ht="12.75">
      <c r="A93" s="27"/>
      <c r="E93" s="166"/>
      <c r="F93" s="167"/>
      <c r="G93" s="165"/>
    </row>
    <row r="94" spans="1:7" ht="12.75">
      <c r="A94" s="27"/>
      <c r="E94" s="166"/>
      <c r="F94" s="167"/>
      <c r="G94" s="165"/>
    </row>
    <row r="95" spans="1:7" ht="12.75">
      <c r="A95" s="27"/>
      <c r="E95" s="166"/>
      <c r="F95" s="167"/>
      <c r="G95" s="165"/>
    </row>
    <row r="96" spans="1:7" ht="12.75">
      <c r="A96" s="27"/>
      <c r="E96" s="166"/>
      <c r="F96" s="167"/>
      <c r="G96" s="165"/>
    </row>
    <row r="97" spans="1:9" ht="15">
      <c r="A97" s="169" t="s">
        <v>1469</v>
      </c>
      <c r="B97" s="158" t="s">
        <v>1704</v>
      </c>
      <c r="C97" s="170"/>
      <c r="D97" s="170"/>
      <c r="E97" s="171"/>
      <c r="F97" s="172"/>
      <c r="G97" s="173"/>
      <c r="H97" s="174">
        <f>SUM(F90:F96)</f>
        <v>0</v>
      </c>
      <c r="I97" s="174">
        <f>RANK(H97,$H$16:$H$150,0)</f>
        <v>11</v>
      </c>
    </row>
    <row r="98" spans="1:7" ht="23.25" customHeight="1">
      <c r="A98" s="27"/>
      <c r="E98" s="166"/>
      <c r="F98" s="167"/>
      <c r="G98" s="165"/>
    </row>
    <row r="99" spans="1:7" ht="12.75">
      <c r="A99" s="27"/>
      <c r="E99" s="166"/>
      <c r="F99" s="167"/>
      <c r="G99" s="165"/>
    </row>
    <row r="100" spans="1:7" ht="12.75">
      <c r="A100" s="27"/>
      <c r="E100" s="166"/>
      <c r="F100" s="167"/>
      <c r="G100" s="165"/>
    </row>
    <row r="101" spans="1:7" ht="12.75">
      <c r="A101" s="27"/>
      <c r="E101" s="166"/>
      <c r="F101" s="167"/>
      <c r="G101" s="165"/>
    </row>
    <row r="102" spans="1:7" ht="12.75">
      <c r="A102" s="27"/>
      <c r="E102" s="166"/>
      <c r="F102" s="167"/>
      <c r="G102" s="165"/>
    </row>
    <row r="103" spans="1:7" ht="12.75">
      <c r="A103" s="27"/>
      <c r="E103" s="166"/>
      <c r="F103" s="167"/>
      <c r="G103" s="165"/>
    </row>
    <row r="104" spans="1:7" ht="12.75">
      <c r="A104" s="27"/>
      <c r="E104" s="166"/>
      <c r="F104" s="167"/>
      <c r="G104" s="165"/>
    </row>
    <row r="105" spans="1:9" ht="15">
      <c r="A105" s="169" t="s">
        <v>1470</v>
      </c>
      <c r="B105" s="158" t="s">
        <v>1704</v>
      </c>
      <c r="C105" s="170"/>
      <c r="D105" s="170"/>
      <c r="E105" s="171"/>
      <c r="F105" s="172"/>
      <c r="G105" s="173"/>
      <c r="H105" s="174">
        <f>SUM(F98:F104)</f>
        <v>0</v>
      </c>
      <c r="I105" s="174">
        <f>RANK(H105,$H$16:$H$150,0)</f>
        <v>11</v>
      </c>
    </row>
    <row r="106" spans="1:7" ht="12.75">
      <c r="A106" s="27"/>
      <c r="E106" s="166"/>
      <c r="F106" s="167"/>
      <c r="G106" s="165"/>
    </row>
    <row r="107" spans="1:7" ht="12.75">
      <c r="A107" s="27"/>
      <c r="E107" s="166"/>
      <c r="F107" s="167"/>
      <c r="G107" s="165"/>
    </row>
    <row r="108" spans="1:7" ht="12.75">
      <c r="A108" s="27"/>
      <c r="E108" s="166"/>
      <c r="F108" s="167"/>
      <c r="G108" s="165"/>
    </row>
    <row r="109" spans="1:7" ht="12.75">
      <c r="A109" s="27"/>
      <c r="E109" s="166"/>
      <c r="F109" s="167"/>
      <c r="G109" s="165"/>
    </row>
    <row r="110" spans="1:7" ht="12.75">
      <c r="A110" s="27"/>
      <c r="E110" s="166"/>
      <c r="F110" s="167"/>
      <c r="G110" s="165"/>
    </row>
    <row r="111" spans="1:7" ht="12.75">
      <c r="A111" s="27"/>
      <c r="E111" s="166"/>
      <c r="F111" s="167"/>
      <c r="G111" s="165"/>
    </row>
    <row r="112" spans="1:7" ht="12.75">
      <c r="A112" s="27"/>
      <c r="E112" s="166"/>
      <c r="F112" s="167"/>
      <c r="G112" s="165"/>
    </row>
    <row r="113" spans="1:7" ht="12.75">
      <c r="A113" s="27"/>
      <c r="E113" s="166"/>
      <c r="F113" s="167"/>
      <c r="G113" s="165"/>
    </row>
    <row r="114" spans="1:7" ht="12.75">
      <c r="A114" s="27"/>
      <c r="E114" s="166"/>
      <c r="F114" s="167"/>
      <c r="G114" s="165"/>
    </row>
    <row r="115" spans="1:7" ht="12.75">
      <c r="A115" s="27"/>
      <c r="E115" s="166"/>
      <c r="F115" s="167"/>
      <c r="G115" s="165"/>
    </row>
    <row r="116" spans="1:7" ht="12.75">
      <c r="A116" s="27"/>
      <c r="E116" s="166"/>
      <c r="F116" s="167"/>
      <c r="G116" s="165"/>
    </row>
    <row r="117" spans="1:7" ht="12.75">
      <c r="A117" s="27"/>
      <c r="E117" s="166"/>
      <c r="F117" s="167"/>
      <c r="G117" s="165"/>
    </row>
    <row r="118" spans="1:7" ht="12.75">
      <c r="A118" s="27"/>
      <c r="E118" s="166"/>
      <c r="F118" s="167"/>
      <c r="G118" s="165"/>
    </row>
    <row r="119" spans="1:7" ht="12.75">
      <c r="A119" s="27"/>
      <c r="E119" s="166"/>
      <c r="F119" s="167"/>
      <c r="G119" s="165"/>
    </row>
    <row r="120" spans="1:7" ht="12.75">
      <c r="A120" s="27"/>
      <c r="E120" s="166"/>
      <c r="F120" s="167"/>
      <c r="G120" s="165"/>
    </row>
    <row r="121" spans="1:7" ht="12.75">
      <c r="A121" s="27"/>
      <c r="E121" s="166"/>
      <c r="F121" s="167"/>
      <c r="G121" s="165"/>
    </row>
    <row r="122" spans="1:7" ht="12.75">
      <c r="A122" s="27"/>
      <c r="E122" s="166"/>
      <c r="F122" s="167"/>
      <c r="G122" s="165"/>
    </row>
    <row r="123" spans="1:7" ht="12.75">
      <c r="A123" s="27"/>
      <c r="E123" s="166"/>
      <c r="F123" s="167"/>
      <c r="G123" s="165"/>
    </row>
    <row r="124" spans="1:7" ht="12.75">
      <c r="A124" s="27"/>
      <c r="E124" s="166"/>
      <c r="F124" s="167"/>
      <c r="G124" s="165"/>
    </row>
    <row r="125" spans="1:7" ht="12.75">
      <c r="A125" s="27"/>
      <c r="E125" s="166"/>
      <c r="F125" s="167"/>
      <c r="G125" s="165"/>
    </row>
    <row r="126" spans="1:7" ht="12.75">
      <c r="A126" s="27"/>
      <c r="E126" s="166"/>
      <c r="F126" s="167"/>
      <c r="G126" s="165"/>
    </row>
    <row r="127" spans="1:7" ht="12.75">
      <c r="A127" s="27"/>
      <c r="E127" s="166"/>
      <c r="F127" s="167"/>
      <c r="G127" s="165"/>
    </row>
    <row r="128" spans="1:7" ht="12.75">
      <c r="A128" s="27"/>
      <c r="E128" s="166"/>
      <c r="F128" s="167"/>
      <c r="G128" s="165"/>
    </row>
    <row r="129" spans="1:7" ht="12.75">
      <c r="A129" s="27"/>
      <c r="E129" s="166"/>
      <c r="F129" s="167"/>
      <c r="G129" s="165"/>
    </row>
    <row r="130" spans="1:7" ht="12.75">
      <c r="A130" s="27"/>
      <c r="E130" s="166"/>
      <c r="F130" s="167"/>
      <c r="G130" s="165"/>
    </row>
    <row r="131" spans="1:7" ht="12.75">
      <c r="A131" s="27"/>
      <c r="E131" s="166"/>
      <c r="F131" s="167"/>
      <c r="G131" s="165"/>
    </row>
    <row r="132" spans="1:7" ht="12.75">
      <c r="A132" s="27"/>
      <c r="E132" s="166"/>
      <c r="F132" s="167"/>
      <c r="G132" s="165"/>
    </row>
    <row r="133" spans="1:7" ht="12.75">
      <c r="A133" s="27"/>
      <c r="E133" s="166"/>
      <c r="F133" s="167"/>
      <c r="G133" s="165"/>
    </row>
    <row r="134" spans="1:6" s="49" customFormat="1" ht="12.75">
      <c r="A134" s="48"/>
      <c r="E134" s="50"/>
      <c r="F134" s="51"/>
    </row>
    <row r="135" spans="1:6" s="49" customFormat="1" ht="12.75">
      <c r="A135" s="48"/>
      <c r="E135" s="50"/>
      <c r="F135" s="51"/>
    </row>
    <row r="136" spans="1:9" s="28" customFormat="1" ht="12.75">
      <c r="A136" s="32" t="s">
        <v>1475</v>
      </c>
      <c r="E136" s="46"/>
      <c r="F136" s="31"/>
      <c r="H136" s="209" t="s">
        <v>1503</v>
      </c>
      <c r="I136" s="209"/>
    </row>
    <row r="137" spans="1:9" s="28" customFormat="1" ht="12.75">
      <c r="A137" s="32"/>
      <c r="E137" s="46"/>
      <c r="F137" s="31"/>
      <c r="H137" s="151"/>
      <c r="I137" s="151"/>
    </row>
    <row r="138" spans="1:6" s="28" customFormat="1" ht="12.75">
      <c r="A138" s="32"/>
      <c r="E138" s="46"/>
      <c r="F138" s="31"/>
    </row>
    <row r="139" spans="1:9" s="28" customFormat="1" ht="12.75">
      <c r="A139" s="32" t="s">
        <v>1476</v>
      </c>
      <c r="E139" s="46"/>
      <c r="F139" s="31"/>
      <c r="H139" s="209" t="s">
        <v>1477</v>
      </c>
      <c r="I139" s="20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</sheetData>
  <sheetProtection/>
  <mergeCells count="17">
    <mergeCell ref="E7:E8"/>
    <mergeCell ref="F7:F8"/>
    <mergeCell ref="G7:G8"/>
    <mergeCell ref="A7:A8"/>
    <mergeCell ref="B7:B8"/>
    <mergeCell ref="C7:C8"/>
    <mergeCell ref="D7:D8"/>
    <mergeCell ref="A1:I1"/>
    <mergeCell ref="H2:I2"/>
    <mergeCell ref="A3:I3"/>
    <mergeCell ref="A4:I4"/>
    <mergeCell ref="H136:I136"/>
    <mergeCell ref="H139:I139"/>
    <mergeCell ref="H7:H8"/>
    <mergeCell ref="I7:I8"/>
    <mergeCell ref="A5:I5"/>
    <mergeCell ref="A6:I6"/>
  </mergeCells>
  <printOptions/>
  <pageMargins left="0.7874015748031497" right="0.1968503937007874" top="0.1968503937007874" bottom="0.1968503937007874" header="0" footer="0"/>
  <pageSetup fitToHeight="1" fitToWidth="1" horizontalDpi="120" verticalDpi="120" orientation="portrait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6"/>
  <sheetViews>
    <sheetView view="pageBreakPreview" zoomScaleNormal="85" zoomScaleSheetLayoutView="100" zoomScalePageLayoutView="0" workbookViewId="0" topLeftCell="A55">
      <selection activeCell="E14" sqref="E14"/>
    </sheetView>
  </sheetViews>
  <sheetFormatPr defaultColWidth="9.00390625" defaultRowHeight="12.75"/>
  <cols>
    <col min="1" max="1" width="6.25390625" style="33" customWidth="1"/>
    <col min="2" max="2" width="19.375" style="30" customWidth="1"/>
    <col min="3" max="3" width="16.75390625" style="30" hidden="1" customWidth="1"/>
    <col min="4" max="4" width="21.00390625" style="30" hidden="1" customWidth="1"/>
    <col min="5" max="5" width="11.125" style="30" customWidth="1"/>
    <col min="6" max="6" width="10.875" style="30" bestFit="1" customWidth="1"/>
    <col min="7" max="7" width="7.875" style="30" customWidth="1"/>
    <col min="8" max="9" width="10.875" style="30" bestFit="1" customWidth="1"/>
    <col min="10" max="16384" width="9.125" style="30" customWidth="1"/>
  </cols>
  <sheetData>
    <row r="1" spans="1:9" s="28" customFormat="1" ht="12.75">
      <c r="A1" s="210" t="s">
        <v>1472</v>
      </c>
      <c r="B1" s="210"/>
      <c r="C1" s="210"/>
      <c r="D1" s="210"/>
      <c r="E1" s="210"/>
      <c r="F1" s="210"/>
      <c r="G1" s="210"/>
      <c r="H1" s="210"/>
      <c r="I1" s="210"/>
    </row>
    <row r="2" spans="1:9" s="28" customFormat="1" ht="12.75">
      <c r="A2" s="28" t="s">
        <v>1473</v>
      </c>
      <c r="E2" s="46"/>
      <c r="H2" s="209" t="s">
        <v>1471</v>
      </c>
      <c r="I2" s="209"/>
    </row>
    <row r="3" spans="1:9" s="28" customFormat="1" ht="12.75">
      <c r="A3" s="210" t="s">
        <v>1484</v>
      </c>
      <c r="B3" s="210"/>
      <c r="C3" s="210"/>
      <c r="D3" s="210"/>
      <c r="E3" s="210"/>
      <c r="F3" s="210"/>
      <c r="G3" s="210"/>
      <c r="H3" s="210"/>
      <c r="I3" s="210"/>
    </row>
    <row r="4" spans="1:9" s="28" customFormat="1" ht="12.75">
      <c r="A4" s="210" t="s">
        <v>1474</v>
      </c>
      <c r="B4" s="210"/>
      <c r="C4" s="210"/>
      <c r="D4" s="210"/>
      <c r="E4" s="210"/>
      <c r="F4" s="210"/>
      <c r="G4" s="210"/>
      <c r="H4" s="210"/>
      <c r="I4" s="210"/>
    </row>
    <row r="5" spans="1:9" s="28" customFormat="1" ht="12.75">
      <c r="A5" s="211" t="s">
        <v>98</v>
      </c>
      <c r="B5" s="211"/>
      <c r="C5" s="211"/>
      <c r="D5" s="211"/>
      <c r="E5" s="211"/>
      <c r="F5" s="211"/>
      <c r="G5" s="211"/>
      <c r="H5" s="211"/>
      <c r="I5" s="211"/>
    </row>
    <row r="6" spans="1:9" s="28" customFormat="1" ht="12.75">
      <c r="A6" s="211" t="s">
        <v>1483</v>
      </c>
      <c r="B6" s="211"/>
      <c r="C6" s="211"/>
      <c r="D6" s="211"/>
      <c r="E6" s="211"/>
      <c r="F6" s="211"/>
      <c r="G6" s="211"/>
      <c r="H6" s="211"/>
      <c r="I6" s="211"/>
    </row>
    <row r="7" spans="1:9" ht="12.75">
      <c r="A7" s="225" t="s">
        <v>28</v>
      </c>
      <c r="B7" s="226" t="s">
        <v>29</v>
      </c>
      <c r="C7" s="226" t="s">
        <v>30</v>
      </c>
      <c r="D7" s="222" t="s">
        <v>32</v>
      </c>
      <c r="E7" s="224" t="s">
        <v>51</v>
      </c>
      <c r="F7" s="224" t="s">
        <v>52</v>
      </c>
      <c r="G7" s="224" t="s">
        <v>53</v>
      </c>
      <c r="H7" s="222" t="s">
        <v>114</v>
      </c>
      <c r="I7" s="222" t="s">
        <v>115</v>
      </c>
    </row>
    <row r="8" spans="1:9" ht="23.25" customHeight="1">
      <c r="A8" s="225"/>
      <c r="B8" s="226"/>
      <c r="C8" s="226"/>
      <c r="D8" s="223"/>
      <c r="E8" s="224"/>
      <c r="F8" s="224"/>
      <c r="G8" s="224"/>
      <c r="H8" s="223"/>
      <c r="I8" s="223"/>
    </row>
    <row r="9" spans="1:9" s="93" customFormat="1" ht="28.5" customHeight="1">
      <c r="A9" s="27" t="s">
        <v>35</v>
      </c>
      <c r="B9" s="30" t="str">
        <f>VLOOKUP(A9,Мандатная!$A$16:$H$145,2,FALSE)</f>
        <v>Каструба</v>
      </c>
      <c r="C9" s="30" t="str">
        <f>VLOOKUP(A9,Мандатная!$A$16:$H$145,3,FALSE)</f>
        <v>Юрий</v>
      </c>
      <c r="D9" s="30" t="str">
        <f>VLOOKUP(A9,Мандатная!$A$16:$H$145,5,FALSE)</f>
        <v>Приморский край</v>
      </c>
      <c r="E9" s="155" t="s">
        <v>478</v>
      </c>
      <c r="F9" s="167">
        <f>VLOOKUP(E9,ТабБег!$A$4:$B$875,2)</f>
        <v>772.166666666667</v>
      </c>
      <c r="G9" s="165">
        <f aca="true" t="shared" si="0" ref="G9:G15">RANK(F9,$F$9:$F$147,0)</f>
        <v>30</v>
      </c>
      <c r="H9" s="30"/>
      <c r="I9" s="168"/>
    </row>
    <row r="10" spans="1:9" s="93" customFormat="1" ht="12.75">
      <c r="A10" s="27" t="s">
        <v>36</v>
      </c>
      <c r="B10" s="30" t="str">
        <f>VLOOKUP(A10,Мандатная!$A$16:$H$145,2,FALSE)</f>
        <v>Адаменко</v>
      </c>
      <c r="C10" s="30" t="str">
        <f>VLOOKUP(A10,Мандатная!$A$16:$H$145,3,FALSE)</f>
        <v>Николай</v>
      </c>
      <c r="D10" s="30" t="str">
        <f>VLOOKUP(A10,Мандатная!$A$16:$H$145,5,FALSE)</f>
        <v>г. Владивосток</v>
      </c>
      <c r="E10" s="155" t="s">
        <v>433</v>
      </c>
      <c r="F10" s="167">
        <f>VLOOKUP(E10,ТабБег!$A$4:$B$875,2)</f>
        <v>839.666666666667</v>
      </c>
      <c r="G10" s="165">
        <f t="shared" si="0"/>
        <v>22</v>
      </c>
      <c r="H10" s="30"/>
      <c r="I10" s="168"/>
    </row>
    <row r="11" spans="1:9" s="93" customFormat="1" ht="12.75">
      <c r="A11" s="27" t="s">
        <v>37</v>
      </c>
      <c r="B11" s="30" t="str">
        <f>VLOOKUP(A11,Мандатная!$A$16:$H$145,2,FALSE)</f>
        <v>Ящельдов</v>
      </c>
      <c r="C11" s="30" t="str">
        <f>VLOOKUP(A11,Мандатная!$A$16:$H$145,3,FALSE)</f>
        <v>Вячеслав</v>
      </c>
      <c r="D11" s="30">
        <f>VLOOKUP(A11,Мандатная!$A$16:$H$145,5,FALSE)</f>
        <v>0</v>
      </c>
      <c r="E11" s="155" t="s">
        <v>376</v>
      </c>
      <c r="F11" s="167">
        <f>VLOOKUP(E11,ТабБег!$A$4:$B$875,2)</f>
        <v>925.166666666667</v>
      </c>
      <c r="G11" s="165">
        <f t="shared" si="0"/>
        <v>8</v>
      </c>
      <c r="H11" s="30"/>
      <c r="I11" s="168"/>
    </row>
    <row r="12" spans="1:9" s="93" customFormat="1" ht="12.75">
      <c r="A12" s="27" t="s">
        <v>38</v>
      </c>
      <c r="B12" s="30" t="str">
        <f>VLOOKUP(A12,Мандатная!$A$16:$H$145,2,FALSE)</f>
        <v>Леонов</v>
      </c>
      <c r="C12" s="30" t="str">
        <f>VLOOKUP(A12,Мандатная!$A$16:$H$145,3,FALSE)</f>
        <v>Евгений</v>
      </c>
      <c r="D12" s="30">
        <f>VLOOKUP(A12,Мандатная!$A$16:$H$145,5,FALSE)</f>
        <v>0</v>
      </c>
      <c r="E12" s="155" t="s">
        <v>438</v>
      </c>
      <c r="F12" s="167">
        <f>VLOOKUP(E12,ТабБег!$A$4:$B$875,2)</f>
        <v>832.166666666667</v>
      </c>
      <c r="G12" s="165">
        <f t="shared" si="0"/>
        <v>23</v>
      </c>
      <c r="H12" s="30"/>
      <c r="I12" s="168"/>
    </row>
    <row r="13" spans="1:9" s="93" customFormat="1" ht="12.75">
      <c r="A13" s="27" t="s">
        <v>39</v>
      </c>
      <c r="B13" s="30" t="str">
        <f>VLOOKUP(A13,Мандатная!$A$16:$H$145,2,FALSE)</f>
        <v>Зыков</v>
      </c>
      <c r="C13" s="30" t="str">
        <f>VLOOKUP(A13,Мандатная!$A$16:$H$145,3,FALSE)</f>
        <v>Александр</v>
      </c>
      <c r="D13" s="30">
        <f>VLOOKUP(A13,Мандатная!$A$16:$H$145,5,FALSE)</f>
        <v>0</v>
      </c>
      <c r="E13" s="155" t="s">
        <v>361</v>
      </c>
      <c r="F13" s="167">
        <f>VLOOKUP(E13,ТабБег!$A$4:$B$875,2)</f>
        <v>947.666666666667</v>
      </c>
      <c r="G13" s="165">
        <f t="shared" si="0"/>
        <v>5</v>
      </c>
      <c r="H13" s="30"/>
      <c r="I13" s="168"/>
    </row>
    <row r="14" spans="1:9" s="93" customFormat="1" ht="12.75">
      <c r="A14" s="27" t="s">
        <v>1458</v>
      </c>
      <c r="B14" s="30" t="str">
        <f>VLOOKUP(A14,Мандатная!$A$16:$H$145,2,FALSE)</f>
        <v>Марченко</v>
      </c>
      <c r="C14" s="30" t="str">
        <f>VLOOKUP(A14,Мандатная!$A$16:$H$145,3,FALSE)</f>
        <v>Сергей</v>
      </c>
      <c r="D14" s="30" t="str">
        <f>VLOOKUP(A14,Мандатная!$A$16:$H$145,5,FALSE)</f>
        <v> </v>
      </c>
      <c r="E14" s="155" t="s">
        <v>399</v>
      </c>
      <c r="F14" s="167">
        <f>VLOOKUP(E14,ТабБег!$A$4:$B$875,2)</f>
        <v>890.666666666667</v>
      </c>
      <c r="G14" s="165">
        <f t="shared" si="0"/>
        <v>11</v>
      </c>
      <c r="H14" s="30"/>
      <c r="I14" s="168"/>
    </row>
    <row r="15" spans="1:9" s="93" customFormat="1" ht="12.75">
      <c r="A15" s="27" t="s">
        <v>1459</v>
      </c>
      <c r="B15" s="30" t="str">
        <f>VLOOKUP(A15,Мандатная!$A$16:$H$145,2,FALSE)</f>
        <v>Тузинский</v>
      </c>
      <c r="C15" s="30" t="str">
        <f>VLOOKUP(A15,Мандатная!$A$16:$H$145,3,FALSE)</f>
        <v>Роман</v>
      </c>
      <c r="D15" s="30" t="str">
        <f>VLOOKUP(A15,Мандатная!$A$16:$H$145,5,FALSE)</f>
        <v> </v>
      </c>
      <c r="E15" s="155" t="s">
        <v>400</v>
      </c>
      <c r="F15" s="167">
        <f>VLOOKUP(E15,ТабБег!$A$4:$B$875,2)</f>
        <v>889.166666666667</v>
      </c>
      <c r="G15" s="165">
        <f t="shared" si="0"/>
        <v>12</v>
      </c>
      <c r="H15" s="30"/>
      <c r="I15" s="168"/>
    </row>
    <row r="16" spans="1:11" s="93" customFormat="1" ht="15">
      <c r="A16" s="169" t="s">
        <v>101</v>
      </c>
      <c r="B16" s="158" t="str">
        <f>Мандатная!E16</f>
        <v>Приморский край</v>
      </c>
      <c r="C16" s="170"/>
      <c r="D16" s="170"/>
      <c r="E16" s="175"/>
      <c r="F16" s="172"/>
      <c r="G16" s="173"/>
      <c r="H16" s="174">
        <f>SUM(F9:F15)</f>
        <v>6096.666666666669</v>
      </c>
      <c r="I16" s="174">
        <f>RANK(H16,$H$16:$H$147,0)</f>
        <v>2</v>
      </c>
      <c r="K16" s="94"/>
    </row>
    <row r="17" spans="1:11" s="93" customFormat="1" ht="28.5" customHeight="1">
      <c r="A17" s="27" t="s">
        <v>41</v>
      </c>
      <c r="B17" s="30" t="str">
        <f>VLOOKUP(A17,Мандатная!$A$16:$H$145,2,FALSE)</f>
        <v>Гвоздюк </v>
      </c>
      <c r="C17" s="30" t="str">
        <f>VLOOKUP(A17,Мандатная!$A$16:$H$145,3,FALSE)</f>
        <v>Константин </v>
      </c>
      <c r="D17" s="30" t="str">
        <f>VLOOKUP(A17,Мандатная!$A$16:$H$145,5,FALSE)</f>
        <v>Саратовская область</v>
      </c>
      <c r="E17" s="155" t="s">
        <v>414</v>
      </c>
      <c r="F17" s="167">
        <f>VLOOKUP(E17,ТабБег!$A$4:$B$875,2)</f>
        <v>868.166666666667</v>
      </c>
      <c r="G17" s="165">
        <f aca="true" t="shared" si="1" ref="G17:G23">RANK(F17,$F$9:$F$147,0)</f>
        <v>16</v>
      </c>
      <c r="H17" s="30"/>
      <c r="I17" s="30"/>
      <c r="K17" s="94"/>
    </row>
    <row r="18" spans="1:11" s="93" customFormat="1" ht="12.75">
      <c r="A18" s="27" t="s">
        <v>42</v>
      </c>
      <c r="B18" s="30" t="str">
        <f>VLOOKUP(A18,Мандатная!$A$16:$H$145,2,FALSE)</f>
        <v>Стецюк </v>
      </c>
      <c r="C18" s="30" t="str">
        <f>VLOOKUP(A18,Мандатная!$A$16:$H$145,3,FALSE)</f>
        <v>Роман </v>
      </c>
      <c r="D18" s="30" t="str">
        <f>VLOOKUP(A18,Мандатная!$A$16:$H$145,5,FALSE)</f>
        <v>г. Саратов</v>
      </c>
      <c r="E18" s="155" t="s">
        <v>426</v>
      </c>
      <c r="F18" s="167">
        <f>VLOOKUP(E18,ТабБег!$A$4:$B$875,2)</f>
        <v>850.166666666667</v>
      </c>
      <c r="G18" s="165">
        <f t="shared" si="1"/>
        <v>19</v>
      </c>
      <c r="H18" s="30"/>
      <c r="I18" s="30"/>
      <c r="K18" s="94"/>
    </row>
    <row r="19" spans="1:11" s="93" customFormat="1" ht="12.75">
      <c r="A19" s="27" t="s">
        <v>43</v>
      </c>
      <c r="B19" s="30" t="str">
        <f>VLOOKUP(A19,Мандатная!$A$16:$H$145,2,FALSE)</f>
        <v>Слугин</v>
      </c>
      <c r="C19" s="30" t="str">
        <f>VLOOKUP(A19,Мандатная!$A$16:$H$145,3,FALSE)</f>
        <v>Дмитрий</v>
      </c>
      <c r="D19" s="30" t="str">
        <f>VLOOKUP(A19,Мандатная!$A$16:$H$145,5,FALSE)</f>
        <v>МУДОД</v>
      </c>
      <c r="E19" s="155" t="s">
        <v>323</v>
      </c>
      <c r="F19" s="167">
        <f>VLOOKUP(E19,ТабБег!$A$4:$B$875,2)</f>
        <v>1004.66666666667</v>
      </c>
      <c r="G19" s="165">
        <f t="shared" si="1"/>
        <v>4</v>
      </c>
      <c r="H19" s="30"/>
      <c r="I19" s="30"/>
      <c r="K19" s="94"/>
    </row>
    <row r="20" spans="1:11" s="93" customFormat="1" ht="12.75">
      <c r="A20" s="27" t="s">
        <v>44</v>
      </c>
      <c r="B20" s="30" t="str">
        <f>VLOOKUP(A20,Мандатная!$A$16:$H$145,2,FALSE)</f>
        <v>Еров</v>
      </c>
      <c r="C20" s="30" t="str">
        <f>VLOOKUP(A20,Мандатная!$A$16:$H$145,3,FALSE)</f>
        <v>Степан</v>
      </c>
      <c r="D20" s="30" t="str">
        <f>VLOOKUP(A20,Мандатная!$A$16:$H$145,5,FALSE)</f>
        <v>ЦДЮСШ</v>
      </c>
      <c r="E20" s="155" t="s">
        <v>377</v>
      </c>
      <c r="F20" s="167">
        <f>VLOOKUP(E20,ТабБег!$A$4:$B$875,2)</f>
        <v>923.666666666667</v>
      </c>
      <c r="G20" s="165">
        <f t="shared" si="1"/>
        <v>9</v>
      </c>
      <c r="H20" s="30"/>
      <c r="I20" s="30"/>
      <c r="K20" s="94"/>
    </row>
    <row r="21" spans="1:11" s="93" customFormat="1" ht="12.75">
      <c r="A21" s="27" t="s">
        <v>45</v>
      </c>
      <c r="B21" s="30" t="str">
        <f>VLOOKUP(A21,Мандатная!$A$16:$H$145,2,FALSE)</f>
        <v>Шустов </v>
      </c>
      <c r="C21" s="30" t="str">
        <f>VLOOKUP(A21,Мандатная!$A$16:$H$145,3,FALSE)</f>
        <v>Семён</v>
      </c>
      <c r="D21" s="30" t="str">
        <f>VLOOKUP(A21,Мандатная!$A$16:$H$145,5,FALSE)</f>
        <v>СФММСССО</v>
      </c>
      <c r="E21" s="155" t="s">
        <v>495</v>
      </c>
      <c r="F21" s="167">
        <f>VLOOKUP(E21,ТабБег!$A$4:$B$875,2)</f>
        <v>746.666666666667</v>
      </c>
      <c r="G21" s="165">
        <f t="shared" si="1"/>
        <v>31</v>
      </c>
      <c r="H21" s="30"/>
      <c r="I21" s="30"/>
      <c r="K21" s="94"/>
    </row>
    <row r="22" spans="1:11" s="93" customFormat="1" ht="12.75">
      <c r="A22" s="27" t="s">
        <v>1460</v>
      </c>
      <c r="B22" s="30" t="str">
        <f>VLOOKUP(A22,Мандатная!$A$16:$H$145,2,FALSE)</f>
        <v>Куташенков</v>
      </c>
      <c r="C22" s="30" t="str">
        <f>VLOOKUP(A22,Мандатная!$A$16:$H$145,3,FALSE)</f>
        <v>Антон</v>
      </c>
      <c r="D22" s="30">
        <f>VLOOKUP(A22,Мандатная!$A$16:$H$145,5,FALSE)</f>
        <v>0</v>
      </c>
      <c r="E22" s="155" t="s">
        <v>411</v>
      </c>
      <c r="F22" s="167">
        <f>VLOOKUP(E22,ТабБег!$A$4:$B$875,2)</f>
        <v>872.666666666667</v>
      </c>
      <c r="G22" s="165">
        <f t="shared" si="1"/>
        <v>15</v>
      </c>
      <c r="H22" s="30"/>
      <c r="I22" s="30"/>
      <c r="K22" s="94"/>
    </row>
    <row r="23" spans="1:11" s="93" customFormat="1" ht="12.75">
      <c r="A23" s="27" t="s">
        <v>1461</v>
      </c>
      <c r="B23" s="30" t="str">
        <f>VLOOKUP(A23,Мандатная!$A$16:$H$145,2,FALSE)</f>
        <v>Елисеев</v>
      </c>
      <c r="C23" s="30" t="str">
        <f>VLOOKUP(A23,Мандатная!$A$16:$H$145,3,FALSE)</f>
        <v>Илья</v>
      </c>
      <c r="D23" s="30">
        <f>VLOOKUP(A23,Мандатная!$A$16:$H$145,5,FALSE)</f>
        <v>0</v>
      </c>
      <c r="E23" s="155" t="s">
        <v>427</v>
      </c>
      <c r="F23" s="167">
        <f>VLOOKUP(E23,ТабБег!$A$4:$B$875,2)</f>
        <v>848.666666666667</v>
      </c>
      <c r="G23" s="165">
        <f t="shared" si="1"/>
        <v>20</v>
      </c>
      <c r="H23" s="30"/>
      <c r="I23" s="30"/>
      <c r="K23" s="94"/>
    </row>
    <row r="24" spans="1:11" s="93" customFormat="1" ht="15">
      <c r="A24" s="169" t="s">
        <v>100</v>
      </c>
      <c r="B24" s="158" t="s">
        <v>1501</v>
      </c>
      <c r="C24" s="170"/>
      <c r="D24" s="170"/>
      <c r="E24" s="175"/>
      <c r="F24" s="172"/>
      <c r="G24" s="173"/>
      <c r="H24" s="174">
        <f>SUM(F17:F23)</f>
        <v>6114.6666666666715</v>
      </c>
      <c r="I24" s="174">
        <f>RANK(H24,$H$16:$H$147,0)</f>
        <v>1</v>
      </c>
      <c r="K24" s="94"/>
    </row>
    <row r="25" spans="1:11" s="93" customFormat="1" ht="28.5" customHeight="1">
      <c r="A25" s="27" t="s">
        <v>46</v>
      </c>
      <c r="B25" s="30" t="str">
        <f>VLOOKUP(A25,Мандатная!$A$16:$H$145,2,FALSE)</f>
        <v>Соколов</v>
      </c>
      <c r="C25" s="30" t="str">
        <f>VLOOKUP(A25,Мандатная!$A$16:$H$145,3,FALSE)</f>
        <v>Семён</v>
      </c>
      <c r="D25" s="30" t="str">
        <f>VLOOKUP(A25,Мандатная!$A$16:$H$145,5,FALSE)</f>
        <v>Ярославская область</v>
      </c>
      <c r="E25" s="155" t="s">
        <v>680</v>
      </c>
      <c r="F25" s="167">
        <f>VLOOKUP(E25,ТабБег!$A$4:$B$875,2)</f>
        <v>469.166666666667</v>
      </c>
      <c r="G25" s="165">
        <f aca="true" t="shared" si="2" ref="G25:G31">RANK(F25,$F$9:$F$147,0)</f>
        <v>44</v>
      </c>
      <c r="H25" s="30"/>
      <c r="I25" s="30"/>
      <c r="K25" s="94"/>
    </row>
    <row r="26" spans="1:11" s="93" customFormat="1" ht="12.75">
      <c r="A26" s="27" t="s">
        <v>47</v>
      </c>
      <c r="B26" s="30" t="str">
        <f>VLOOKUP(A26,Мандатная!$A$16:$H$145,2,FALSE)</f>
        <v>Черепенин</v>
      </c>
      <c r="C26" s="30" t="str">
        <f>VLOOKUP(A26,Мандатная!$A$16:$H$145,3,FALSE)</f>
        <v>Александр</v>
      </c>
      <c r="D26" s="30" t="str">
        <f>VLOOKUP(A26,Мандатная!$A$16:$H$145,5,FALSE)</f>
        <v>г. Рыбинск</v>
      </c>
      <c r="E26" s="183">
        <v>0</v>
      </c>
      <c r="F26" s="167">
        <f>VLOOKUP(E26,ТабБег!$A$4:$B$875,2)</f>
        <v>0</v>
      </c>
      <c r="G26" s="165">
        <f t="shared" si="2"/>
        <v>60</v>
      </c>
      <c r="H26" s="30"/>
      <c r="I26" s="30"/>
      <c r="K26" s="94"/>
    </row>
    <row r="27" spans="1:11" s="93" customFormat="1" ht="12.75">
      <c r="A27" s="27" t="s">
        <v>48</v>
      </c>
      <c r="B27" s="30" t="str">
        <f>VLOOKUP(A27,Мандатная!$A$16:$H$145,2,FALSE)</f>
        <v>Крымов</v>
      </c>
      <c r="C27" s="30" t="str">
        <f>VLOOKUP(A27,Мандатная!$A$16:$H$145,3,FALSE)</f>
        <v>Евгений</v>
      </c>
      <c r="D27" s="30">
        <f>VLOOKUP(A27,Мандатная!$A$16:$H$145,5,FALSE)</f>
        <v>0</v>
      </c>
      <c r="E27" s="155" t="s">
        <v>717</v>
      </c>
      <c r="F27" s="167">
        <f>VLOOKUP(E27,ТабБег!$A$4:$B$875,2)</f>
        <v>413.666666666667</v>
      </c>
      <c r="G27" s="165">
        <f t="shared" si="2"/>
        <v>47</v>
      </c>
      <c r="H27" s="30"/>
      <c r="I27" s="30"/>
      <c r="K27" s="94"/>
    </row>
    <row r="28" spans="1:11" s="93" customFormat="1" ht="12.75">
      <c r="A28" s="27" t="s">
        <v>49</v>
      </c>
      <c r="B28" s="30" t="str">
        <f>VLOOKUP(A28,Мандатная!$A$16:$H$145,2,FALSE)</f>
        <v>Маслов</v>
      </c>
      <c r="C28" s="30" t="str">
        <f>VLOOKUP(A28,Мандатная!$A$16:$H$145,3,FALSE)</f>
        <v>Станислав</v>
      </c>
      <c r="D28" s="30">
        <f>VLOOKUP(A28,Мандатная!$A$16:$H$145,5,FALSE)</f>
        <v>0</v>
      </c>
      <c r="E28" s="155" t="s">
        <v>314</v>
      </c>
      <c r="F28" s="167">
        <f>VLOOKUP(E28,ТабБег!$A$4:$B$875,2)</f>
        <v>1018.16666666667</v>
      </c>
      <c r="G28" s="165">
        <f t="shared" si="2"/>
        <v>2</v>
      </c>
      <c r="H28" s="30"/>
      <c r="I28" s="30"/>
      <c r="K28" s="94"/>
    </row>
    <row r="29" spans="1:11" s="93" customFormat="1" ht="12.75">
      <c r="A29" s="27" t="s">
        <v>50</v>
      </c>
      <c r="B29" s="30" t="str">
        <f>VLOOKUP(A29,Мандатная!$A$16:$H$145,2,FALSE)</f>
        <v>Ульянов</v>
      </c>
      <c r="C29" s="30" t="str">
        <f>VLOOKUP(A29,Мандатная!$A$16:$H$145,3,FALSE)</f>
        <v>Дмитрий</v>
      </c>
      <c r="D29" s="30">
        <f>VLOOKUP(A29,Мандатная!$A$16:$H$145,5,FALSE)</f>
        <v>0</v>
      </c>
      <c r="E29" s="155" t="s">
        <v>410</v>
      </c>
      <c r="F29" s="167">
        <f>VLOOKUP(E29,ТабБег!$A$4:$B$875,2)</f>
        <v>874.166666666667</v>
      </c>
      <c r="G29" s="165">
        <f t="shared" si="2"/>
        <v>14</v>
      </c>
      <c r="H29" s="30"/>
      <c r="I29" s="30"/>
      <c r="K29" s="94"/>
    </row>
    <row r="30" spans="1:11" s="93" customFormat="1" ht="12.75">
      <c r="A30" s="27" t="s">
        <v>1462</v>
      </c>
      <c r="B30" s="30" t="str">
        <f>VLOOKUP(A30,Мандатная!$A$16:$H$145,2,FALSE)</f>
        <v>Чепурной</v>
      </c>
      <c r="C30" s="30" t="str">
        <f>VLOOKUP(A30,Мандатная!$A$16:$H$145,3,FALSE)</f>
        <v>Марк</v>
      </c>
      <c r="D30" s="30">
        <f>VLOOKUP(A30,Мандатная!$A$16:$H$145,5,FALSE)</f>
        <v>0</v>
      </c>
      <c r="E30" s="155" t="s">
        <v>727</v>
      </c>
      <c r="F30" s="167">
        <f>VLOOKUP(E30,ТабБег!$A$4:$B$875,2)</f>
        <v>398.666666666667</v>
      </c>
      <c r="G30" s="165">
        <f t="shared" si="2"/>
        <v>48</v>
      </c>
      <c r="H30" s="30"/>
      <c r="I30" s="30"/>
      <c r="K30" s="94"/>
    </row>
    <row r="31" spans="1:11" s="93" customFormat="1" ht="12.75">
      <c r="A31" s="27" t="s">
        <v>1463</v>
      </c>
      <c r="B31" s="30" t="str">
        <f>VLOOKUP(A31,Мандатная!$A$16:$H$145,2,FALSE)</f>
        <v>Харланов </v>
      </c>
      <c r="C31" s="30" t="str">
        <f>VLOOKUP(A31,Мандатная!$A$16:$H$145,3,FALSE)</f>
        <v>Никита</v>
      </c>
      <c r="D31" s="30">
        <f>VLOOKUP(A31,Мандатная!$A$16:$H$145,5,FALSE)</f>
        <v>0</v>
      </c>
      <c r="E31" s="155" t="s">
        <v>460</v>
      </c>
      <c r="F31" s="167">
        <f>VLOOKUP(E31,ТабБег!$A$4:$B$875,2)</f>
        <v>799.166666666667</v>
      </c>
      <c r="G31" s="165">
        <f t="shared" si="2"/>
        <v>25</v>
      </c>
      <c r="H31" s="30"/>
      <c r="I31" s="30"/>
      <c r="K31" s="94"/>
    </row>
    <row r="32" spans="1:11" s="93" customFormat="1" ht="15">
      <c r="A32" s="169" t="s">
        <v>107</v>
      </c>
      <c r="B32" s="158" t="str">
        <f>Мандатная!E36</f>
        <v>Ярославская область</v>
      </c>
      <c r="C32" s="170"/>
      <c r="D32" s="170"/>
      <c r="E32" s="175"/>
      <c r="F32" s="172"/>
      <c r="G32" s="173"/>
      <c r="H32" s="174">
        <f>SUM(F25:F31)</f>
        <v>3973.000000000005</v>
      </c>
      <c r="I32" s="174">
        <f>RANK(H32,$H$16:$H$147,0)</f>
        <v>6</v>
      </c>
      <c r="K32" s="94"/>
    </row>
    <row r="33" spans="1:11" s="93" customFormat="1" ht="28.5" customHeight="1">
      <c r="A33" s="27" t="s">
        <v>73</v>
      </c>
      <c r="B33" s="30" t="str">
        <f>VLOOKUP(A33,Мандатная!$A$16:$H$145,2,FALSE)</f>
        <v>Данилов</v>
      </c>
      <c r="C33" s="30" t="str">
        <f>VLOOKUP(A33,Мандатная!$A$16:$H$145,3,FALSE)</f>
        <v>Егор</v>
      </c>
      <c r="D33" s="30" t="str">
        <f>VLOOKUP(A33,Мандатная!$A$16:$H$145,5,FALSE)</f>
        <v>Самарская область</v>
      </c>
      <c r="E33" s="155" t="s">
        <v>315</v>
      </c>
      <c r="F33" s="167">
        <f>VLOOKUP(E33,ТабБег!$A$4:$B$875,2)</f>
        <v>1016.66666666667</v>
      </c>
      <c r="G33" s="165">
        <f aca="true" t="shared" si="3" ref="G33:G39">RANK(F33,$F$9:$F$147,0)</f>
        <v>3</v>
      </c>
      <c r="H33" s="30"/>
      <c r="I33" s="30"/>
      <c r="K33" s="94"/>
    </row>
    <row r="34" spans="1:11" s="93" customFormat="1" ht="12.75">
      <c r="A34" s="27" t="s">
        <v>74</v>
      </c>
      <c r="B34" s="30" t="str">
        <f>VLOOKUP(A34,Мандатная!$A$16:$H$145,2,FALSE)</f>
        <v>Привалов</v>
      </c>
      <c r="C34" s="30" t="str">
        <f>VLOOKUP(A34,Мандатная!$A$16:$H$145,3,FALSE)</f>
        <v>Михаил</v>
      </c>
      <c r="D34" s="30" t="str">
        <f>VLOOKUP(A34,Мандатная!$A$16:$H$145,5,FALSE)</f>
        <v>г. Самара</v>
      </c>
      <c r="E34" s="155" t="s">
        <v>495</v>
      </c>
      <c r="F34" s="167">
        <f>VLOOKUP(E34,ТабБег!$A$4:$B$875,2)</f>
        <v>746.666666666667</v>
      </c>
      <c r="G34" s="165">
        <f t="shared" si="3"/>
        <v>31</v>
      </c>
      <c r="H34" s="30"/>
      <c r="I34" s="30"/>
      <c r="K34" s="94"/>
    </row>
    <row r="35" spans="1:11" s="93" customFormat="1" ht="12.75">
      <c r="A35" s="27" t="s">
        <v>75</v>
      </c>
      <c r="B35" s="30" t="str">
        <f>VLOOKUP(A35,Мандатная!$A$16:$H$145,2,FALSE)</f>
        <v>Айбушев</v>
      </c>
      <c r="C35" s="30" t="str">
        <f>VLOOKUP(A35,Мандатная!$A$16:$H$145,3,FALSE)</f>
        <v>Марат</v>
      </c>
      <c r="D35" s="30">
        <f>VLOOKUP(A35,Мандатная!$A$16:$H$145,5,FALSE)</f>
        <v>0</v>
      </c>
      <c r="E35" s="155" t="s">
        <v>406</v>
      </c>
      <c r="F35" s="167">
        <f>VLOOKUP(E35,ТабБег!$A$4:$B$875,2)</f>
        <v>880.166666666667</v>
      </c>
      <c r="G35" s="165">
        <f t="shared" si="3"/>
        <v>13</v>
      </c>
      <c r="H35" s="30"/>
      <c r="I35" s="30"/>
      <c r="K35" s="94"/>
    </row>
    <row r="36" spans="1:11" s="93" customFormat="1" ht="12.75">
      <c r="A36" s="27" t="s">
        <v>76</v>
      </c>
      <c r="B36" s="30" t="str">
        <f>VLOOKUP(A36,Мандатная!$A$16:$H$145,2,FALSE)</f>
        <v>Лазутов</v>
      </c>
      <c r="C36" s="30" t="str">
        <f>VLOOKUP(A36,Мандатная!$A$16:$H$145,3,FALSE)</f>
        <v>Денис</v>
      </c>
      <c r="D36" s="30">
        <f>VLOOKUP(A36,Мандатная!$A$16:$H$145,5,FALSE)</f>
        <v>0</v>
      </c>
      <c r="E36" s="155" t="s">
        <v>574</v>
      </c>
      <c r="F36" s="167">
        <f>VLOOKUP(E36,ТабБег!$A$4:$B$875,2)</f>
        <v>628.166666666667</v>
      </c>
      <c r="G36" s="165">
        <f t="shared" si="3"/>
        <v>39</v>
      </c>
      <c r="H36" s="30"/>
      <c r="I36" s="30"/>
      <c r="K36" s="94"/>
    </row>
    <row r="37" spans="1:11" s="93" customFormat="1" ht="12.75">
      <c r="A37" s="27" t="s">
        <v>77</v>
      </c>
      <c r="B37" s="30" t="str">
        <f>VLOOKUP(A37,Мандатная!$A$16:$H$145,2,FALSE)</f>
        <v>Касаткин</v>
      </c>
      <c r="C37" s="30" t="str">
        <f>VLOOKUP(A37,Мандатная!$A$16:$H$145,3,FALSE)</f>
        <v>Сергей</v>
      </c>
      <c r="D37" s="30">
        <f>VLOOKUP(A37,Мандатная!$A$16:$H$145,5,FALSE)</f>
        <v>0</v>
      </c>
      <c r="E37" s="155" t="s">
        <v>432</v>
      </c>
      <c r="F37" s="167">
        <f>VLOOKUP(E37,ТабБег!$A$4:$B$875,2)</f>
        <v>841.166666666667</v>
      </c>
      <c r="G37" s="165">
        <f t="shared" si="3"/>
        <v>21</v>
      </c>
      <c r="H37" s="30"/>
      <c r="I37" s="30"/>
      <c r="K37" s="94"/>
    </row>
    <row r="38" spans="1:11" s="93" customFormat="1" ht="12.75">
      <c r="A38" s="27" t="s">
        <v>1464</v>
      </c>
      <c r="B38" s="30" t="str">
        <f>VLOOKUP(A38,Мандатная!$A$16:$H$145,2,FALSE)</f>
        <v>Селеверстов</v>
      </c>
      <c r="C38" s="30" t="str">
        <f>VLOOKUP(A38,Мандатная!$A$16:$H$145,3,FALSE)</f>
        <v>Алексей</v>
      </c>
      <c r="D38" s="30" t="str">
        <f>VLOOKUP(A38,Мандатная!$A$16:$H$145,5,FALSE)</f>
        <v> </v>
      </c>
      <c r="E38" s="155" t="s">
        <v>370</v>
      </c>
      <c r="F38" s="167">
        <f>VLOOKUP(E38,ТабБег!$A$4:$B$875,2)</f>
        <v>934.166666666667</v>
      </c>
      <c r="G38" s="165">
        <f t="shared" si="3"/>
        <v>6</v>
      </c>
      <c r="H38" s="30"/>
      <c r="I38" s="30"/>
      <c r="K38" s="94"/>
    </row>
    <row r="39" spans="1:11" s="93" customFormat="1" ht="12.75">
      <c r="A39" s="27" t="s">
        <v>1465</v>
      </c>
      <c r="B39" s="30" t="str">
        <f>VLOOKUP(A39,Мандатная!$A$16:$H$145,2,FALSE)</f>
        <v>Сергеев </v>
      </c>
      <c r="C39" s="30" t="str">
        <f>VLOOKUP(A39,Мандатная!$A$16:$H$145,3,FALSE)</f>
        <v>Сергей</v>
      </c>
      <c r="D39" s="30" t="str">
        <f>VLOOKUP(A39,Мандатная!$A$16:$H$145,5,FALSE)</f>
        <v> </v>
      </c>
      <c r="E39" s="155" t="s">
        <v>559</v>
      </c>
      <c r="F39" s="167">
        <f>VLOOKUP(E39,ТабБег!$A$4:$B$875,2)</f>
        <v>650.666666666667</v>
      </c>
      <c r="G39" s="165">
        <f t="shared" si="3"/>
        <v>37</v>
      </c>
      <c r="H39" s="30"/>
      <c r="I39" s="30"/>
      <c r="K39" s="94"/>
    </row>
    <row r="40" spans="1:11" s="93" customFormat="1" ht="15">
      <c r="A40" s="169" t="s">
        <v>108</v>
      </c>
      <c r="B40" s="158" t="s">
        <v>1506</v>
      </c>
      <c r="C40" s="170"/>
      <c r="D40" s="170"/>
      <c r="E40" s="175"/>
      <c r="F40" s="172"/>
      <c r="G40" s="173"/>
      <c r="H40" s="174">
        <f>SUM(F33:F39)</f>
        <v>5697.6666666666715</v>
      </c>
      <c r="I40" s="174">
        <f>RANK(H40,$H$16:$H$147,0)</f>
        <v>4</v>
      </c>
      <c r="K40" s="94"/>
    </row>
    <row r="41" spans="1:11" s="93" customFormat="1" ht="28.5" customHeight="1">
      <c r="A41" s="27" t="s">
        <v>78</v>
      </c>
      <c r="B41" s="30" t="str">
        <f>VLOOKUP(A41,Мандатная!$A$16:$H$145,2,FALSE)</f>
        <v>Сидоров </v>
      </c>
      <c r="C41" s="30" t="str">
        <f>VLOOKUP(A41,Мандатная!$A$16:$H$145,3,FALSE)</f>
        <v>Юрий</v>
      </c>
      <c r="D41" s="30" t="str">
        <f>VLOOKUP(A41,Мандатная!$A$16:$H$145,5,FALSE)</f>
        <v>Краснодарский край</v>
      </c>
      <c r="E41" s="155" t="s">
        <v>468</v>
      </c>
      <c r="F41" s="167">
        <f>VLOOKUP(E41,ТабБег!$A$4:$B$875,2)</f>
        <v>787.166666666667</v>
      </c>
      <c r="G41" s="165">
        <f aca="true" t="shared" si="4" ref="G41:G47">RANK(F41,$F$9:$F$147,0)</f>
        <v>27</v>
      </c>
      <c r="H41" s="30"/>
      <c r="I41" s="30"/>
      <c r="K41" s="94"/>
    </row>
    <row r="42" spans="1:11" s="93" customFormat="1" ht="12.75">
      <c r="A42" s="27" t="s">
        <v>79</v>
      </c>
      <c r="B42" s="30" t="str">
        <f>VLOOKUP(A42,Мандатная!$A$16:$H$145,2,FALSE)</f>
        <v>Привалов</v>
      </c>
      <c r="C42" s="30" t="str">
        <f>VLOOKUP(A42,Мандатная!$A$16:$H$145,3,FALSE)</f>
        <v>Дмитрий</v>
      </c>
      <c r="D42" s="30" t="str">
        <f>VLOOKUP(A42,Мандатная!$A$16:$H$145,5,FALSE)</f>
        <v>г. Новороссийск</v>
      </c>
      <c r="E42" s="155" t="s">
        <v>573</v>
      </c>
      <c r="F42" s="167">
        <f>VLOOKUP(E42,ТабБег!$A$4:$B$875,2)</f>
        <v>629.666666666667</v>
      </c>
      <c r="G42" s="165">
        <f t="shared" si="4"/>
        <v>38</v>
      </c>
      <c r="H42" s="30"/>
      <c r="I42" s="30"/>
      <c r="K42" s="94"/>
    </row>
    <row r="43" spans="1:11" s="93" customFormat="1" ht="12.75">
      <c r="A43" s="27" t="s">
        <v>80</v>
      </c>
      <c r="B43" s="30" t="str">
        <f>VLOOKUP(A43,Мандатная!$A$16:$H$145,2,FALSE)</f>
        <v>Зинович</v>
      </c>
      <c r="C43" s="30" t="str">
        <f>VLOOKUP(A43,Мандатная!$A$16:$H$145,3,FALSE)</f>
        <v>Виктор</v>
      </c>
      <c r="D43" s="30" t="str">
        <f>VLOOKUP(A43,Мандатная!$A$16:$H$145,5,FALSE)</f>
        <v>Новороссийская морская школа</v>
      </c>
      <c r="E43" s="155" t="s">
        <v>472</v>
      </c>
      <c r="F43" s="167">
        <f>VLOOKUP(E43,ТабБег!$A$4:$B$875,2)</f>
        <v>781.166666666667</v>
      </c>
      <c r="G43" s="165">
        <f t="shared" si="4"/>
        <v>28</v>
      </c>
      <c r="H43" s="30"/>
      <c r="I43" s="30"/>
      <c r="K43" s="94"/>
    </row>
    <row r="44" spans="1:11" s="93" customFormat="1" ht="12.75">
      <c r="A44" s="27" t="s">
        <v>81</v>
      </c>
      <c r="B44" s="30" t="str">
        <f>VLOOKUP(A44,Мандатная!$A$16:$H$145,2,FALSE)</f>
        <v>Коржов </v>
      </c>
      <c r="C44" s="30" t="str">
        <f>VLOOKUP(A44,Мандатная!$A$16:$H$145,3,FALSE)</f>
        <v>Фёдор</v>
      </c>
      <c r="D44" s="30">
        <f>VLOOKUP(A44,Мандатная!$A$16:$H$145,5,FALSE)</f>
        <v>0</v>
      </c>
      <c r="E44" s="155" t="s">
        <v>590</v>
      </c>
      <c r="F44" s="167">
        <f>VLOOKUP(E44,ТабБег!$A$4:$B$875,2)</f>
        <v>604.166666666667</v>
      </c>
      <c r="G44" s="165">
        <f t="shared" si="4"/>
        <v>40</v>
      </c>
      <c r="H44" s="30"/>
      <c r="I44" s="30"/>
      <c r="K44" s="94"/>
    </row>
    <row r="45" spans="1:11" s="93" customFormat="1" ht="12.75">
      <c r="A45" s="27" t="s">
        <v>82</v>
      </c>
      <c r="B45" s="30" t="str">
        <f>VLOOKUP(A45,Мандатная!$A$16:$H$145,2,FALSE)</f>
        <v>Загродский</v>
      </c>
      <c r="C45" s="30" t="str">
        <f>VLOOKUP(A45,Мандатная!$A$16:$H$145,3,FALSE)</f>
        <v>Николай</v>
      </c>
      <c r="D45" s="30">
        <f>VLOOKUP(A45,Мандатная!$A$16:$H$145,5,FALSE)</f>
        <v>0</v>
      </c>
      <c r="E45" s="155" t="s">
        <v>877</v>
      </c>
      <c r="F45" s="167">
        <f>VLOOKUP(E45,ТабБег!$A$4:$B$875,2)</f>
        <v>173.666666666667</v>
      </c>
      <c r="G45" s="165">
        <f t="shared" si="4"/>
        <v>54</v>
      </c>
      <c r="H45" s="30"/>
      <c r="I45" s="30"/>
      <c r="K45" s="94"/>
    </row>
    <row r="46" spans="1:11" s="93" customFormat="1" ht="12.75">
      <c r="A46" s="27" t="s">
        <v>1466</v>
      </c>
      <c r="B46" s="30" t="str">
        <f>VLOOKUP(A46,Мандатная!$A$16:$H$145,2,FALSE)</f>
        <v>Ефремов </v>
      </c>
      <c r="C46" s="30" t="str">
        <f>VLOOKUP(A46,Мандатная!$A$16:$H$145,3,FALSE)</f>
        <v>Максим</v>
      </c>
      <c r="D46" s="30">
        <f>VLOOKUP(A46,Мандатная!$A$16:$H$145,5,FALSE)</f>
        <v>0</v>
      </c>
      <c r="E46" s="155" t="s">
        <v>541</v>
      </c>
      <c r="F46" s="167">
        <f>VLOOKUP(E46,ТабБег!$A$4:$B$875,2)</f>
        <v>677.666666666667</v>
      </c>
      <c r="G46" s="165">
        <f t="shared" si="4"/>
        <v>36</v>
      </c>
      <c r="H46" s="30"/>
      <c r="I46" s="30"/>
      <c r="K46" s="94"/>
    </row>
    <row r="47" spans="1:11" s="93" customFormat="1" ht="12.75">
      <c r="A47" s="27" t="s">
        <v>1467</v>
      </c>
      <c r="B47" s="30" t="str">
        <f>VLOOKUP(A47,Мандатная!$A$16:$H$145,2,FALSE)</f>
        <v>Костин </v>
      </c>
      <c r="C47" s="30" t="str">
        <f>VLOOKUP(A47,Мандатная!$A$16:$H$145,3,FALSE)</f>
        <v>Сергей</v>
      </c>
      <c r="D47" s="30">
        <f>VLOOKUP(A47,Мандатная!$A$16:$H$145,5,FALSE)</f>
        <v>0</v>
      </c>
      <c r="E47" s="155" t="s">
        <v>500</v>
      </c>
      <c r="F47" s="167">
        <f>VLOOKUP(E47,ТабБег!$A$4:$B$875,2)</f>
        <v>739.166666666667</v>
      </c>
      <c r="G47" s="165">
        <f t="shared" si="4"/>
        <v>33</v>
      </c>
      <c r="H47" s="30"/>
      <c r="I47" s="30"/>
      <c r="K47" s="94"/>
    </row>
    <row r="48" spans="1:11" s="93" customFormat="1" ht="15">
      <c r="A48" s="169" t="s">
        <v>111</v>
      </c>
      <c r="B48" s="158" t="s">
        <v>1597</v>
      </c>
      <c r="C48" s="170"/>
      <c r="D48" s="170"/>
      <c r="E48" s="175"/>
      <c r="F48" s="172"/>
      <c r="G48" s="173"/>
      <c r="H48" s="174">
        <f>SUM(F41:F47)</f>
        <v>4392.666666666669</v>
      </c>
      <c r="I48" s="174">
        <f>RANK(H48,$H$16:$H$147,0)</f>
        <v>5</v>
      </c>
      <c r="K48" s="94"/>
    </row>
    <row r="49" spans="1:11" s="93" customFormat="1" ht="28.5" customHeight="1">
      <c r="A49" s="111" t="s">
        <v>83</v>
      </c>
      <c r="B49" t="s">
        <v>1612</v>
      </c>
      <c r="C49" s="30"/>
      <c r="D49" s="30"/>
      <c r="E49" s="155" t="s">
        <v>464</v>
      </c>
      <c r="F49" s="167">
        <f>VLOOKUP(E49,ТабБег!$A$4:$B$875,2)</f>
        <v>793.166666666667</v>
      </c>
      <c r="G49" s="165">
        <f aca="true" t="shared" si="5" ref="G49:G55">RANK(F49,$F$9:$F$147,0)</f>
        <v>26</v>
      </c>
      <c r="H49" s="30"/>
      <c r="I49" s="30"/>
      <c r="K49" s="94"/>
    </row>
    <row r="50" spans="1:11" s="93" customFormat="1" ht="13.5" customHeight="1">
      <c r="A50" s="111" t="s">
        <v>84</v>
      </c>
      <c r="B50" t="s">
        <v>1616</v>
      </c>
      <c r="C50" s="30"/>
      <c r="D50" s="30"/>
      <c r="E50" s="155" t="s">
        <v>515</v>
      </c>
      <c r="F50" s="167">
        <f>VLOOKUP(E50,ТабБег!$A$4:$B$875,2)</f>
        <v>716.666666666667</v>
      </c>
      <c r="G50" s="165">
        <f t="shared" si="5"/>
        <v>35</v>
      </c>
      <c r="H50" s="30"/>
      <c r="I50" s="30"/>
      <c r="K50" s="94"/>
    </row>
    <row r="51" spans="1:11" s="93" customFormat="1" ht="13.5" customHeight="1">
      <c r="A51" s="3" t="s">
        <v>1570</v>
      </c>
      <c r="B51" t="s">
        <v>1618</v>
      </c>
      <c r="C51" s="30"/>
      <c r="D51" s="30"/>
      <c r="E51" s="155" t="s">
        <v>421</v>
      </c>
      <c r="F51" s="167">
        <f>VLOOKUP(E51,ТабБег!$A$4:$B$875,2)</f>
        <v>857.666666666667</v>
      </c>
      <c r="G51" s="165">
        <f t="shared" si="5"/>
        <v>18</v>
      </c>
      <c r="H51" s="30"/>
      <c r="I51" s="30"/>
      <c r="K51" s="94"/>
    </row>
    <row r="52" spans="1:11" s="93" customFormat="1" ht="13.5" customHeight="1">
      <c r="A52" s="3" t="s">
        <v>85</v>
      </c>
      <c r="B52" t="s">
        <v>1621</v>
      </c>
      <c r="C52" s="30"/>
      <c r="D52" s="30"/>
      <c r="E52" s="155" t="s">
        <v>304</v>
      </c>
      <c r="F52" s="167">
        <f>VLOOKUP(E52,ТабБег!$A$4:$B$875,2)</f>
        <v>1033.16666666667</v>
      </c>
      <c r="G52" s="165">
        <f t="shared" si="5"/>
        <v>1</v>
      </c>
      <c r="H52" s="30"/>
      <c r="I52" s="30"/>
      <c r="K52" s="94"/>
    </row>
    <row r="53" spans="1:11" s="93" customFormat="1" ht="13.5" customHeight="1">
      <c r="A53" s="3" t="s">
        <v>1571</v>
      </c>
      <c r="B53" t="s">
        <v>1622</v>
      </c>
      <c r="C53" s="30"/>
      <c r="D53" s="30"/>
      <c r="E53" s="155" t="s">
        <v>477</v>
      </c>
      <c r="F53" s="167">
        <f>VLOOKUP(E53,ТабБег!$A$4:$B$875,2)</f>
        <v>773.666666666667</v>
      </c>
      <c r="G53" s="165">
        <f t="shared" si="5"/>
        <v>29</v>
      </c>
      <c r="H53" s="30"/>
      <c r="I53" s="30"/>
      <c r="K53" s="94"/>
    </row>
    <row r="54" spans="1:11" s="93" customFormat="1" ht="13.5" customHeight="1">
      <c r="A54" s="3" t="s">
        <v>1572</v>
      </c>
      <c r="B54" t="s">
        <v>1625</v>
      </c>
      <c r="C54" s="30"/>
      <c r="D54" s="30"/>
      <c r="E54" s="155" t="s">
        <v>381</v>
      </c>
      <c r="F54" s="167">
        <f>VLOOKUP(E54,ТабБег!$A$4:$B$875,2)</f>
        <v>917.666666666667</v>
      </c>
      <c r="G54" s="165">
        <f t="shared" si="5"/>
        <v>10</v>
      </c>
      <c r="H54" s="30"/>
      <c r="I54" s="30"/>
      <c r="K54" s="94"/>
    </row>
    <row r="55" spans="1:11" s="93" customFormat="1" ht="13.5" customHeight="1">
      <c r="A55" s="3" t="s">
        <v>1573</v>
      </c>
      <c r="B55" t="s">
        <v>1627</v>
      </c>
      <c r="C55" s="30"/>
      <c r="D55" s="30"/>
      <c r="E55" s="155" t="s">
        <v>416</v>
      </c>
      <c r="F55" s="167">
        <f>VLOOKUP(E55,ТабБег!$A$4:$B$875,2)</f>
        <v>865.166666666667</v>
      </c>
      <c r="G55" s="165">
        <f t="shared" si="5"/>
        <v>17</v>
      </c>
      <c r="H55" s="30"/>
      <c r="I55" s="30"/>
      <c r="K55" s="94"/>
    </row>
    <row r="56" spans="8:11" s="93" customFormat="1" ht="12.75">
      <c r="H56" s="30"/>
      <c r="I56" s="30"/>
      <c r="K56" s="94"/>
    </row>
    <row r="57" spans="1:11" s="93" customFormat="1" ht="15">
      <c r="A57" s="169" t="s">
        <v>112</v>
      </c>
      <c r="B57" s="158" t="str">
        <f>Мандатная!E69</f>
        <v>Ульяновская область-1</v>
      </c>
      <c r="C57" s="170"/>
      <c r="D57" s="170"/>
      <c r="E57" s="175"/>
      <c r="F57" s="172"/>
      <c r="G57" s="173"/>
      <c r="H57" s="174">
        <f>F55+F54+F53+F52+F51+F50+F49</f>
        <v>5957.1666666666715</v>
      </c>
      <c r="I57" s="174">
        <f>RANK(H57,$H$16:$H$147,0)</f>
        <v>3</v>
      </c>
      <c r="J57" s="95"/>
      <c r="K57" s="94"/>
    </row>
    <row r="58" spans="1:11" s="93" customFormat="1" ht="28.5" customHeight="1">
      <c r="A58" s="118" t="s">
        <v>86</v>
      </c>
      <c r="B58" s="176" t="s">
        <v>1630</v>
      </c>
      <c r="C58" s="30"/>
      <c r="D58" s="30"/>
      <c r="E58" s="155" t="s">
        <v>455</v>
      </c>
      <c r="F58" s="167">
        <f>VLOOKUP(E58,ТабБег!$A$4:$B$875,2)</f>
        <v>806.666666666667</v>
      </c>
      <c r="G58" s="165">
        <f aca="true" t="shared" si="6" ref="G58:G64">RANK(F58,$F$9:$F$147,0)</f>
        <v>24</v>
      </c>
      <c r="H58" s="30"/>
      <c r="I58" s="30"/>
      <c r="J58" s="95"/>
      <c r="K58" s="94"/>
    </row>
    <row r="59" spans="1:11" s="93" customFormat="1" ht="15" customHeight="1">
      <c r="A59" s="3" t="s">
        <v>1574</v>
      </c>
      <c r="B59" s="176" t="s">
        <v>1632</v>
      </c>
      <c r="C59" s="30"/>
      <c r="D59" s="30"/>
      <c r="E59" s="155" t="s">
        <v>597</v>
      </c>
      <c r="F59" s="167">
        <f>VLOOKUP(E59,ТабБег!$A$4:$B$875,2)</f>
        <v>593.666666666667</v>
      </c>
      <c r="G59" s="165">
        <f t="shared" si="6"/>
        <v>41</v>
      </c>
      <c r="H59" s="30"/>
      <c r="I59" s="30"/>
      <c r="J59" s="95"/>
      <c r="K59" s="94"/>
    </row>
    <row r="60" spans="1:11" s="93" customFormat="1" ht="15" customHeight="1">
      <c r="A60" s="3" t="s">
        <v>1575</v>
      </c>
      <c r="B60" s="176" t="s">
        <v>1635</v>
      </c>
      <c r="C60" s="30"/>
      <c r="D60" s="30"/>
      <c r="E60" s="155" t="s">
        <v>511</v>
      </c>
      <c r="F60" s="167">
        <f>VLOOKUP(E60,ТабБег!$A$4:$B$875,2)</f>
        <v>722.666666666667</v>
      </c>
      <c r="G60" s="165">
        <f t="shared" si="6"/>
        <v>34</v>
      </c>
      <c r="H60" s="30"/>
      <c r="I60" s="30"/>
      <c r="J60" s="95"/>
      <c r="K60" s="94"/>
    </row>
    <row r="61" spans="1:11" s="93" customFormat="1" ht="15" customHeight="1">
      <c r="A61" s="3" t="s">
        <v>1576</v>
      </c>
      <c r="B61" s="176" t="s">
        <v>1638</v>
      </c>
      <c r="C61" s="30"/>
      <c r="D61" s="30"/>
      <c r="E61" s="155" t="s">
        <v>630</v>
      </c>
      <c r="F61" s="167">
        <f>VLOOKUP(E61,ТабБег!$A$4:$B$875,2)</f>
        <v>544.166666666667</v>
      </c>
      <c r="G61" s="165">
        <f t="shared" si="6"/>
        <v>43</v>
      </c>
      <c r="H61" s="30"/>
      <c r="I61" s="30"/>
      <c r="J61" s="95"/>
      <c r="K61" s="94"/>
    </row>
    <row r="62" spans="1:11" s="93" customFormat="1" ht="15" customHeight="1">
      <c r="A62" s="3" t="s">
        <v>1577</v>
      </c>
      <c r="B62" s="176" t="s">
        <v>1643</v>
      </c>
      <c r="C62" s="30"/>
      <c r="D62" s="30"/>
      <c r="E62" s="155" t="s">
        <v>795</v>
      </c>
      <c r="F62" s="167">
        <f>VLOOKUP(E62,ТабБег!$A$4:$B$875,2)</f>
        <v>296.666666666667</v>
      </c>
      <c r="G62" s="165">
        <f t="shared" si="6"/>
        <v>49</v>
      </c>
      <c r="H62" s="30"/>
      <c r="I62" s="30"/>
      <c r="J62" s="95"/>
      <c r="K62" s="94"/>
    </row>
    <row r="63" spans="1:11" s="93" customFormat="1" ht="15" customHeight="1">
      <c r="A63" s="3" t="s">
        <v>1578</v>
      </c>
      <c r="B63" s="176" t="s">
        <v>1645</v>
      </c>
      <c r="C63" s="30"/>
      <c r="D63" s="30"/>
      <c r="E63" s="155" t="s">
        <v>681</v>
      </c>
      <c r="F63" s="167">
        <f>VLOOKUP(E63,ТабБег!$A$4:$B$875,2)</f>
        <v>467.666666666667</v>
      </c>
      <c r="G63" s="165">
        <f t="shared" si="6"/>
        <v>45</v>
      </c>
      <c r="H63" s="30"/>
      <c r="I63" s="30"/>
      <c r="J63" s="95"/>
      <c r="K63" s="94"/>
    </row>
    <row r="64" spans="1:11" s="93" customFormat="1" ht="15" customHeight="1">
      <c r="A64" s="3" t="s">
        <v>1579</v>
      </c>
      <c r="B64" s="176" t="s">
        <v>1650</v>
      </c>
      <c r="C64" s="30"/>
      <c r="D64" s="30"/>
      <c r="E64" s="155" t="s">
        <v>837</v>
      </c>
      <c r="F64" s="167">
        <f>VLOOKUP(E64,ТабБег!$A$4:$B$875,2)</f>
        <v>233.666666666667</v>
      </c>
      <c r="G64" s="165">
        <f t="shared" si="6"/>
        <v>51</v>
      </c>
      <c r="H64" s="30"/>
      <c r="I64" s="30"/>
      <c r="J64" s="95"/>
      <c r="K64" s="94"/>
    </row>
    <row r="65" spans="1:9" s="93" customFormat="1" ht="15">
      <c r="A65" s="169" t="s">
        <v>144</v>
      </c>
      <c r="B65" s="158" t="str">
        <f>Мандатная!E79</f>
        <v>Ульяновская область-2</v>
      </c>
      <c r="C65" s="170"/>
      <c r="D65" s="170"/>
      <c r="E65" s="175"/>
      <c r="F65" s="172"/>
      <c r="G65" s="173"/>
      <c r="H65" s="174">
        <f>F64+F63+F62+F61+F60+F59+F58</f>
        <v>3665.166666666669</v>
      </c>
      <c r="I65" s="174">
        <f>RANK(H65,$H$16:$H$147,0)</f>
        <v>7</v>
      </c>
    </row>
    <row r="66" spans="1:9" s="93" customFormat="1" ht="28.5" customHeight="1">
      <c r="A66" s="118" t="s">
        <v>140</v>
      </c>
      <c r="B66" s="176" t="s">
        <v>1654</v>
      </c>
      <c r="C66" s="30" t="str">
        <f>VLOOKUP(A66,Мандатная!$A$16:$H$145,3,FALSE)</f>
        <v>Егор</v>
      </c>
      <c r="D66" s="30" t="str">
        <f>VLOOKUP(A66,Мандатная!$A$16:$H$145,5,FALSE)</f>
        <v>Ульяновская область-3</v>
      </c>
      <c r="E66" s="155" t="s">
        <v>987</v>
      </c>
      <c r="F66" s="167">
        <f>VLOOKUP(E66,ТабБег!$A$4:$B$875,2)</f>
        <v>8.66666666666674</v>
      </c>
      <c r="G66" s="165">
        <f aca="true" t="shared" si="7" ref="G66:G72">RANK(F66,$F$9:$F$147,0)</f>
        <v>59</v>
      </c>
      <c r="H66" s="30"/>
      <c r="I66" s="30"/>
    </row>
    <row r="67" spans="1:9" s="93" customFormat="1" ht="12.75">
      <c r="A67" s="118" t="s">
        <v>141</v>
      </c>
      <c r="B67" s="176" t="s">
        <v>1656</v>
      </c>
      <c r="C67" s="30" t="str">
        <f>VLOOKUP(A67,Мандатная!$A$16:$H$145,3,FALSE)</f>
        <v>Данила</v>
      </c>
      <c r="D67" s="30">
        <f>VLOOKUP(A67,Мандатная!$A$16:$H$145,5,FALSE)</f>
        <v>0</v>
      </c>
      <c r="E67" s="155" t="s">
        <v>815</v>
      </c>
      <c r="F67" s="167">
        <f>VLOOKUP(E67,ТабБег!$A$4:$B$875,2)</f>
        <v>266.666666666667</v>
      </c>
      <c r="G67" s="165">
        <f t="shared" si="7"/>
        <v>50</v>
      </c>
      <c r="H67" s="30"/>
      <c r="I67" s="30"/>
    </row>
    <row r="68" spans="1:9" s="93" customFormat="1" ht="12.75">
      <c r="A68" s="118" t="s">
        <v>142</v>
      </c>
      <c r="B68" s="176" t="s">
        <v>1660</v>
      </c>
      <c r="C68" s="30" t="str">
        <f>VLOOKUP(A68,Мандатная!$A$16:$H$145,3,FALSE)</f>
        <v>Алексей</v>
      </c>
      <c r="D68" s="30">
        <f>VLOOKUP(A68,Мандатная!$A$16:$H$145,5,FALSE)</f>
        <v>0</v>
      </c>
      <c r="E68" s="155" t="s">
        <v>1046</v>
      </c>
      <c r="F68" s="167">
        <f>VLOOKUP(E68,ТабБег!$A$4:$B$875,2)</f>
        <v>-0.333333333333258</v>
      </c>
      <c r="G68" s="165">
        <f t="shared" si="7"/>
        <v>62</v>
      </c>
      <c r="H68" s="30"/>
      <c r="I68" s="30"/>
    </row>
    <row r="69" spans="1:9" s="93" customFormat="1" ht="12.75">
      <c r="A69" s="3" t="s">
        <v>1580</v>
      </c>
      <c r="B69" s="176" t="s">
        <v>1662</v>
      </c>
      <c r="C69" s="30" t="str">
        <f>VLOOKUP(A69,Мандатная!$A$16:$H$145,3,FALSE)</f>
        <v>Тимофей</v>
      </c>
      <c r="D69" s="30">
        <f>VLOOKUP(A69,Мандатная!$A$16:$H$145,5,FALSE)</f>
        <v>0</v>
      </c>
      <c r="E69" s="155" t="s">
        <v>872</v>
      </c>
      <c r="F69" s="167">
        <f>VLOOKUP(E69,ТабБег!$A$4:$B$875,2)</f>
        <v>181.166666666667</v>
      </c>
      <c r="G69" s="165">
        <f t="shared" si="7"/>
        <v>53</v>
      </c>
      <c r="H69" s="30"/>
      <c r="I69" s="30"/>
    </row>
    <row r="70" spans="1:9" s="93" customFormat="1" ht="12.75">
      <c r="A70" s="3" t="s">
        <v>143</v>
      </c>
      <c r="B70" s="176" t="s">
        <v>1665</v>
      </c>
      <c r="C70" s="30" t="str">
        <f>VLOOKUP(A70,Мандатная!$A$16:$H$145,3,FALSE)</f>
        <v>Александр</v>
      </c>
      <c r="D70" s="30">
        <f>VLOOKUP(A70,Мандатная!$A$16:$H$145,5,FALSE)</f>
        <v>0</v>
      </c>
      <c r="E70" s="155" t="s">
        <v>921</v>
      </c>
      <c r="F70" s="167">
        <f>VLOOKUP(E70,ТабБег!$A$4:$B$875,2)</f>
        <v>107.666666666667</v>
      </c>
      <c r="G70" s="165">
        <f t="shared" si="7"/>
        <v>56</v>
      </c>
      <c r="H70" s="30"/>
      <c r="I70" s="30"/>
    </row>
    <row r="71" spans="1:9" s="93" customFormat="1" ht="12.75">
      <c r="A71" s="3" t="s">
        <v>1581</v>
      </c>
      <c r="B71" s="176" t="s">
        <v>1668</v>
      </c>
      <c r="C71" s="30" t="str">
        <f>VLOOKUP(A71,Мандатная!$A$16:$H$145,3,FALSE)</f>
        <v>Тимур</v>
      </c>
      <c r="D71" s="30">
        <f>VLOOKUP(A71,Мандатная!$A$16:$H$145,5,FALSE)</f>
        <v>0</v>
      </c>
      <c r="E71" s="155" t="s">
        <v>1093</v>
      </c>
      <c r="F71" s="167">
        <f>VLOOKUP(E71,ТабБег!$A$4:$B$875,2)</f>
        <v>-0.333333333333258</v>
      </c>
      <c r="G71" s="165">
        <f t="shared" si="7"/>
        <v>62</v>
      </c>
      <c r="H71" s="30"/>
      <c r="I71" s="30"/>
    </row>
    <row r="72" spans="1:9" s="93" customFormat="1" ht="12.75">
      <c r="A72" s="3" t="s">
        <v>1582</v>
      </c>
      <c r="B72" s="176" t="s">
        <v>1672</v>
      </c>
      <c r="C72" s="30" t="str">
        <f>VLOOKUP(A72,Мандатная!$A$16:$H$145,3,FALSE)</f>
        <v>Евсей</v>
      </c>
      <c r="D72" s="30">
        <f>VLOOKUP(A72,Мандатная!$A$16:$H$145,5,FALSE)</f>
        <v>0</v>
      </c>
      <c r="E72" s="155" t="s">
        <v>857</v>
      </c>
      <c r="F72" s="167">
        <f>VLOOKUP(E72,ТабБег!$A$4:$B$875,2)</f>
        <v>203.666666666667</v>
      </c>
      <c r="G72" s="165">
        <f t="shared" si="7"/>
        <v>52</v>
      </c>
      <c r="H72" s="30"/>
      <c r="I72" s="30"/>
    </row>
    <row r="73" spans="1:9" s="93" customFormat="1" ht="15">
      <c r="A73" s="169" t="s">
        <v>148</v>
      </c>
      <c r="B73" s="158" t="s">
        <v>1705</v>
      </c>
      <c r="C73" s="170"/>
      <c r="D73" s="170"/>
      <c r="E73" s="175"/>
      <c r="F73" s="172"/>
      <c r="G73" s="173"/>
      <c r="H73" s="174">
        <f>SUM(F66:F72)</f>
        <v>767.1666666666682</v>
      </c>
      <c r="I73" s="174">
        <f>RANK(H73,$H$16:$H$147,0)</f>
        <v>10</v>
      </c>
    </row>
    <row r="74" spans="1:9" s="93" customFormat="1" ht="23.25" customHeight="1">
      <c r="A74" s="3" t="s">
        <v>1591</v>
      </c>
      <c r="B74" s="176" t="s">
        <v>1676</v>
      </c>
      <c r="C74" s="30" t="str">
        <f>VLOOKUP(A74,Мандатная!$A$16:$H$145,3,FALSE)</f>
        <v>Игорь</v>
      </c>
      <c r="D74" s="30" t="str">
        <f>VLOOKUP(A74,Мандатная!$A$16:$H$145,5,FALSE)</f>
        <v>Воронежская область</v>
      </c>
      <c r="E74" s="155" t="s">
        <v>370</v>
      </c>
      <c r="F74" s="167">
        <f>VLOOKUP(E74,ТабБег!$A$4:$B$875,2)</f>
        <v>934.166666666667</v>
      </c>
      <c r="G74" s="165">
        <f>RANK(F74,$F$9:$F$147,0)</f>
        <v>6</v>
      </c>
      <c r="H74" s="30"/>
      <c r="I74" s="30"/>
    </row>
    <row r="75" spans="1:9" s="93" customFormat="1" ht="12.75">
      <c r="A75" s="3" t="s">
        <v>145</v>
      </c>
      <c r="B75" s="116"/>
      <c r="C75" s="30">
        <f>VLOOKUP(A75,Мандатная!$A$16:$H$145,3,FALSE)</f>
        <v>0</v>
      </c>
      <c r="D75" s="30" t="str">
        <f>VLOOKUP(A75,Мандатная!$A$16:$H$145,5,FALSE)</f>
        <v>г. Воронеж</v>
      </c>
      <c r="E75" s="155"/>
      <c r="F75" s="167"/>
      <c r="G75" s="165"/>
      <c r="H75" s="30"/>
      <c r="I75" s="30"/>
    </row>
    <row r="76" spans="1:9" s="93" customFormat="1" ht="12.75">
      <c r="A76" s="3" t="s">
        <v>146</v>
      </c>
      <c r="B76" s="116"/>
      <c r="C76" s="30">
        <f>VLOOKUP(A76,Мандатная!$A$16:$H$145,3,FALSE)</f>
        <v>0</v>
      </c>
      <c r="D76" s="30" t="str">
        <f>VLOOKUP(A76,Мандатная!$A$16:$H$145,5,FALSE)</f>
        <v>ВВШ</v>
      </c>
      <c r="E76" s="155"/>
      <c r="F76" s="167"/>
      <c r="G76" s="165"/>
      <c r="H76" s="30"/>
      <c r="I76" s="30"/>
    </row>
    <row r="77" spans="1:9" s="93" customFormat="1" ht="12.75">
      <c r="A77" s="3" t="s">
        <v>1592</v>
      </c>
      <c r="B77" s="116"/>
      <c r="C77" s="30">
        <f>VLOOKUP(A77,Мандатная!$A$16:$H$145,3,FALSE)</f>
        <v>0</v>
      </c>
      <c r="D77" s="30">
        <f>VLOOKUP(A77,Мандатная!$A$16:$H$145,5,FALSE)</f>
        <v>0</v>
      </c>
      <c r="E77" s="155"/>
      <c r="F77" s="167"/>
      <c r="G77" s="165"/>
      <c r="H77" s="30"/>
      <c r="I77" s="30"/>
    </row>
    <row r="78" spans="1:9" s="93" customFormat="1" ht="12.75">
      <c r="A78" s="3" t="s">
        <v>147</v>
      </c>
      <c r="B78" s="116"/>
      <c r="C78" s="30">
        <f>VLOOKUP(A78,Мандатная!$A$16:$H$145,3,FALSE)</f>
        <v>0</v>
      </c>
      <c r="D78" s="30">
        <f>VLOOKUP(A78,Мандатная!$A$16:$H$145,5,FALSE)</f>
        <v>0</v>
      </c>
      <c r="E78" s="155"/>
      <c r="F78" s="167"/>
      <c r="G78" s="165"/>
      <c r="H78" s="30"/>
      <c r="I78" s="30"/>
    </row>
    <row r="79" spans="1:9" s="93" customFormat="1" ht="12.75">
      <c r="A79" s="3" t="s">
        <v>1593</v>
      </c>
      <c r="B79" s="116"/>
      <c r="C79" s="30">
        <f>VLOOKUP(A79,Мандатная!$A$16:$H$145,3,FALSE)</f>
        <v>0</v>
      </c>
      <c r="D79" s="30">
        <f>VLOOKUP(A79,Мандатная!$A$16:$H$145,5,FALSE)</f>
        <v>0</v>
      </c>
      <c r="E79" s="155"/>
      <c r="F79" s="167"/>
      <c r="G79" s="165"/>
      <c r="H79" s="30"/>
      <c r="I79" s="30"/>
    </row>
    <row r="80" spans="1:9" s="93" customFormat="1" ht="12.75">
      <c r="A80" s="3" t="s">
        <v>1594</v>
      </c>
      <c r="B80" s="116"/>
      <c r="C80" s="30">
        <f>VLOOKUP(A80,Мандатная!$A$16:$H$145,3,FALSE)</f>
        <v>0</v>
      </c>
      <c r="D80" s="30">
        <f>VLOOKUP(A80,Мандатная!$A$16:$H$145,5,FALSE)</f>
        <v>0</v>
      </c>
      <c r="E80" s="155"/>
      <c r="F80" s="167"/>
      <c r="G80" s="165"/>
      <c r="H80" s="30"/>
      <c r="I80" s="30"/>
    </row>
    <row r="81" spans="1:9" s="93" customFormat="1" ht="15">
      <c r="A81" s="169" t="s">
        <v>149</v>
      </c>
      <c r="B81" s="158" t="s">
        <v>1678</v>
      </c>
      <c r="C81" s="170"/>
      <c r="D81" s="170"/>
      <c r="E81" s="175"/>
      <c r="F81" s="172"/>
      <c r="G81" s="173"/>
      <c r="H81" s="174">
        <f>SUM(F74:F80)</f>
        <v>934.166666666667</v>
      </c>
      <c r="I81" s="174">
        <f>RANK(H81,$H$16:$H$147,0)</f>
        <v>9</v>
      </c>
    </row>
    <row r="82" spans="1:9" s="93" customFormat="1" ht="24" customHeight="1">
      <c r="A82" s="3" t="s">
        <v>1684</v>
      </c>
      <c r="B82" t="s">
        <v>1665</v>
      </c>
      <c r="C82" s="30" t="str">
        <f>VLOOKUP(A82,Мандатная!$A$16:$H$145,3,FALSE)</f>
        <v>Николай</v>
      </c>
      <c r="D82" s="30" t="str">
        <f>VLOOKUP(A82,Мандатная!$A$16:$H$145,5,FALSE)</f>
        <v>Московская область</v>
      </c>
      <c r="E82" s="155" t="s">
        <v>599</v>
      </c>
      <c r="F82" s="167">
        <f>VLOOKUP(E82,ТабБег!$A$4:$B$875,2)</f>
        <v>590.666666666667</v>
      </c>
      <c r="G82" s="165">
        <f aca="true" t="shared" si="8" ref="G82:G88">RANK(F82,$F$9:$F$147,0)</f>
        <v>42</v>
      </c>
      <c r="H82" s="30"/>
      <c r="I82" s="30"/>
    </row>
    <row r="83" spans="1:9" s="93" customFormat="1" ht="12.75">
      <c r="A83" s="3" t="s">
        <v>1685</v>
      </c>
      <c r="B83" t="s">
        <v>1712</v>
      </c>
      <c r="C83" s="30" t="str">
        <f>VLOOKUP(A83,Мандатная!$A$16:$H$145,3,FALSE)</f>
        <v>Никита</v>
      </c>
      <c r="D83" s="30" t="str">
        <f>VLOOKUP(A83,Мандатная!$A$16:$H$145,5,FALSE)</f>
        <v>г. Домодедово</v>
      </c>
      <c r="E83" s="155" t="s">
        <v>898</v>
      </c>
      <c r="F83" s="167">
        <f>VLOOKUP(E83,ТабБег!$A$4:$B$875,2)</f>
        <v>142.166666666667</v>
      </c>
      <c r="G83" s="165">
        <f t="shared" si="8"/>
        <v>55</v>
      </c>
      <c r="H83" s="30"/>
      <c r="I83" s="30"/>
    </row>
    <row r="84" spans="1:9" s="93" customFormat="1" ht="12.75">
      <c r="A84" s="3" t="s">
        <v>150</v>
      </c>
      <c r="B84" t="s">
        <v>1713</v>
      </c>
      <c r="C84" s="30" t="str">
        <f>VLOOKUP(A84,Мандатная!$A$16:$H$145,3,FALSE)</f>
        <v>Михаил</v>
      </c>
      <c r="D84" s="30" t="str">
        <f>VLOOKUP(A84,Мандатная!$A$16:$H$145,5,FALSE)</f>
        <v>МБУ ДО ДМЦ "Альбатрос"</v>
      </c>
      <c r="E84" s="155" t="s">
        <v>1736</v>
      </c>
      <c r="F84" s="167">
        <f>VLOOKUP(E84,ТабБег!$A$4:$B$875,2)</f>
        <v>-0.333333333333258</v>
      </c>
      <c r="G84" s="165">
        <f t="shared" si="8"/>
        <v>62</v>
      </c>
      <c r="H84" s="30"/>
      <c r="I84" s="30"/>
    </row>
    <row r="85" spans="1:9" s="93" customFormat="1" ht="12.75">
      <c r="A85" s="3" t="s">
        <v>1686</v>
      </c>
      <c r="B85" t="s">
        <v>1714</v>
      </c>
      <c r="C85" s="30" t="str">
        <f>VLOOKUP(A85,Мандатная!$A$16:$H$145,3,FALSE)</f>
        <v>Михаил</v>
      </c>
      <c r="D85" s="30">
        <f>VLOOKUP(A85,Мандатная!$A$16:$H$145,5,FALSE)</f>
        <v>0</v>
      </c>
      <c r="E85" s="155" t="s">
        <v>932</v>
      </c>
      <c r="F85" s="167">
        <f>VLOOKUP(E85,ТабБег!$A$4:$B$875,2)</f>
        <v>91.1666666666667</v>
      </c>
      <c r="G85" s="165">
        <f t="shared" si="8"/>
        <v>57</v>
      </c>
      <c r="H85" s="30"/>
      <c r="I85" s="30"/>
    </row>
    <row r="86" spans="1:9" s="93" customFormat="1" ht="12.75">
      <c r="A86" s="3" t="s">
        <v>1687</v>
      </c>
      <c r="B86" t="s">
        <v>1715</v>
      </c>
      <c r="C86" s="30" t="str">
        <f>VLOOKUP(A86,Мандатная!$A$16:$H$145,3,FALSE)</f>
        <v>Дмитрий</v>
      </c>
      <c r="D86" s="30">
        <f>VLOOKUP(A86,Мандатная!$A$16:$H$145,5,FALSE)</f>
        <v>0</v>
      </c>
      <c r="E86" s="155" t="s">
        <v>986</v>
      </c>
      <c r="F86" s="167">
        <f>VLOOKUP(E86,ТабБег!$A$4:$B$875,2)</f>
        <v>10.1666666666667</v>
      </c>
      <c r="G86" s="165">
        <f t="shared" si="8"/>
        <v>58</v>
      </c>
      <c r="H86" s="30"/>
      <c r="I86" s="30"/>
    </row>
    <row r="87" spans="1:9" s="93" customFormat="1" ht="12.75">
      <c r="A87" s="3" t="s">
        <v>1688</v>
      </c>
      <c r="B87" t="s">
        <v>1716</v>
      </c>
      <c r="C87" s="30" t="str">
        <f>VLOOKUP(A87,Мандатная!$A$16:$H$145,3,FALSE)</f>
        <v>Евгений</v>
      </c>
      <c r="D87" s="30">
        <f>VLOOKUP(A87,Мандатная!$A$16:$H$145,5,FALSE)</f>
        <v>0</v>
      </c>
      <c r="E87" s="155" t="s">
        <v>688</v>
      </c>
      <c r="F87" s="167">
        <f>VLOOKUP(E87,ТабБег!$A$4:$B$875,2)</f>
        <v>457.166666666667</v>
      </c>
      <c r="G87" s="165">
        <f t="shared" si="8"/>
        <v>46</v>
      </c>
      <c r="H87" s="30"/>
      <c r="I87" s="30"/>
    </row>
    <row r="88" spans="1:9" s="93" customFormat="1" ht="12.75">
      <c r="A88" s="3" t="s">
        <v>1689</v>
      </c>
      <c r="B88" t="s">
        <v>1717</v>
      </c>
      <c r="C88" s="30" t="str">
        <f>VLOOKUP(A88,Мандатная!$A$16:$H$145,3,FALSE)</f>
        <v>Кирилл</v>
      </c>
      <c r="D88" s="30">
        <f>VLOOKUP(A88,Мандатная!$A$16:$H$145,5,FALSE)</f>
        <v>0</v>
      </c>
      <c r="E88" s="155">
        <v>0</v>
      </c>
      <c r="F88" s="167">
        <f>VLOOKUP(E88,ТабБег!$A$4:$B$875,2)</f>
        <v>0</v>
      </c>
      <c r="G88" s="165">
        <f t="shared" si="8"/>
        <v>60</v>
      </c>
      <c r="H88" s="30"/>
      <c r="I88" s="30"/>
    </row>
    <row r="89" spans="1:9" s="93" customFormat="1" ht="15">
      <c r="A89" s="169" t="s">
        <v>153</v>
      </c>
      <c r="B89" s="158" t="s">
        <v>1709</v>
      </c>
      <c r="C89" s="170"/>
      <c r="D89" s="170"/>
      <c r="E89" s="175"/>
      <c r="F89" s="172"/>
      <c r="G89" s="173"/>
      <c r="H89" s="174">
        <f>SUM(F82:F88)</f>
        <v>1291.0000000000011</v>
      </c>
      <c r="I89" s="174">
        <f>RANK(H89,$H$16:$H$147,0)</f>
        <v>8</v>
      </c>
    </row>
    <row r="90" spans="1:9" s="93" customFormat="1" ht="12.75">
      <c r="A90" s="27"/>
      <c r="B90" s="30"/>
      <c r="C90" s="30"/>
      <c r="D90" s="30"/>
      <c r="E90" s="155"/>
      <c r="F90" s="167"/>
      <c r="G90" s="165"/>
      <c r="H90" s="30"/>
      <c r="I90" s="30"/>
    </row>
    <row r="91" spans="1:9" s="93" customFormat="1" ht="12.75">
      <c r="A91" s="27"/>
      <c r="B91" s="30"/>
      <c r="C91" s="30"/>
      <c r="D91" s="30"/>
      <c r="E91" s="155"/>
      <c r="F91" s="167"/>
      <c r="G91" s="165"/>
      <c r="H91" s="30"/>
      <c r="I91" s="30"/>
    </row>
    <row r="92" spans="1:9" s="93" customFormat="1" ht="12.75">
      <c r="A92" s="27"/>
      <c r="B92" s="30"/>
      <c r="C92" s="30"/>
      <c r="D92" s="30"/>
      <c r="E92" s="155"/>
      <c r="F92" s="167"/>
      <c r="G92" s="165"/>
      <c r="H92" s="30"/>
      <c r="I92" s="30"/>
    </row>
    <row r="93" spans="1:9" s="93" customFormat="1" ht="12.75">
      <c r="A93" s="27"/>
      <c r="B93" s="30"/>
      <c r="C93" s="30"/>
      <c r="D93" s="30"/>
      <c r="E93" s="155"/>
      <c r="F93" s="167"/>
      <c r="G93" s="165"/>
      <c r="H93" s="30"/>
      <c r="I93" s="30"/>
    </row>
    <row r="94" spans="1:9" s="93" customFormat="1" ht="12.75">
      <c r="A94" s="27"/>
      <c r="B94" s="30"/>
      <c r="C94" s="30"/>
      <c r="D94" s="30"/>
      <c r="E94" s="155"/>
      <c r="F94" s="167"/>
      <c r="G94" s="165"/>
      <c r="H94" s="30"/>
      <c r="I94" s="30"/>
    </row>
    <row r="95" spans="1:9" s="93" customFormat="1" ht="12.75">
      <c r="A95" s="27"/>
      <c r="B95" s="30"/>
      <c r="C95" s="30"/>
      <c r="D95" s="30"/>
      <c r="E95" s="155"/>
      <c r="F95" s="167"/>
      <c r="G95" s="165"/>
      <c r="H95" s="30"/>
      <c r="I95" s="30"/>
    </row>
    <row r="96" spans="1:9" s="93" customFormat="1" ht="12.75">
      <c r="A96" s="27"/>
      <c r="B96" s="30"/>
      <c r="C96" s="30"/>
      <c r="D96" s="30"/>
      <c r="E96" s="155"/>
      <c r="F96" s="167"/>
      <c r="G96" s="165"/>
      <c r="H96" s="30"/>
      <c r="I96" s="30"/>
    </row>
    <row r="97" spans="1:9" s="93" customFormat="1" ht="15">
      <c r="A97" s="169" t="s">
        <v>1469</v>
      </c>
      <c r="B97" s="158"/>
      <c r="C97" s="170"/>
      <c r="D97" s="170"/>
      <c r="E97" s="175"/>
      <c r="F97" s="172"/>
      <c r="G97" s="173"/>
      <c r="H97" s="174">
        <f>SUM(F90:F96)</f>
        <v>0</v>
      </c>
      <c r="I97" s="174">
        <f>RANK(H97,$H$16:$H$147,0)</f>
        <v>11</v>
      </c>
    </row>
    <row r="98" spans="1:9" s="93" customFormat="1" ht="12.75">
      <c r="A98" s="27"/>
      <c r="B98" s="30"/>
      <c r="C98" s="30"/>
      <c r="D98" s="30"/>
      <c r="E98" s="155"/>
      <c r="F98" s="167"/>
      <c r="G98" s="165"/>
      <c r="H98" s="30"/>
      <c r="I98" s="30"/>
    </row>
    <row r="99" spans="1:9" s="93" customFormat="1" ht="12.75">
      <c r="A99" s="27"/>
      <c r="B99" s="30"/>
      <c r="C99" s="30"/>
      <c r="D99" s="30"/>
      <c r="E99" s="155"/>
      <c r="F99" s="167"/>
      <c r="G99" s="165"/>
      <c r="H99" s="30"/>
      <c r="I99" s="30"/>
    </row>
    <row r="100" spans="1:9" s="93" customFormat="1" ht="12.75">
      <c r="A100" s="27"/>
      <c r="B100" s="30"/>
      <c r="C100" s="30"/>
      <c r="D100" s="30"/>
      <c r="E100" s="155"/>
      <c r="F100" s="167"/>
      <c r="G100" s="165"/>
      <c r="H100" s="30"/>
      <c r="I100" s="30"/>
    </row>
    <row r="101" spans="1:9" s="93" customFormat="1" ht="12.75">
      <c r="A101" s="27"/>
      <c r="B101" s="30"/>
      <c r="C101" s="30"/>
      <c r="D101" s="30"/>
      <c r="E101" s="155"/>
      <c r="F101" s="167"/>
      <c r="G101" s="165"/>
      <c r="H101" s="30"/>
      <c r="I101" s="30"/>
    </row>
    <row r="102" spans="1:9" s="93" customFormat="1" ht="12.75">
      <c r="A102" s="27"/>
      <c r="B102" s="30"/>
      <c r="C102" s="30"/>
      <c r="D102" s="30"/>
      <c r="E102" s="155"/>
      <c r="F102" s="167"/>
      <c r="G102" s="165"/>
      <c r="H102" s="30"/>
      <c r="I102" s="30"/>
    </row>
    <row r="103" spans="1:9" s="93" customFormat="1" ht="12.75">
      <c r="A103" s="27"/>
      <c r="B103" s="30"/>
      <c r="C103" s="30"/>
      <c r="D103" s="30"/>
      <c r="E103" s="155"/>
      <c r="F103" s="167"/>
      <c r="G103" s="165"/>
      <c r="H103" s="30"/>
      <c r="I103" s="30"/>
    </row>
    <row r="104" spans="1:9" s="93" customFormat="1" ht="12.75">
      <c r="A104" s="27"/>
      <c r="B104" s="30"/>
      <c r="C104" s="30"/>
      <c r="D104" s="30"/>
      <c r="E104" s="155"/>
      <c r="F104" s="167"/>
      <c r="G104" s="165"/>
      <c r="H104" s="30"/>
      <c r="I104" s="30"/>
    </row>
    <row r="105" spans="1:9" s="93" customFormat="1" ht="15">
      <c r="A105" s="169" t="s">
        <v>1470</v>
      </c>
      <c r="B105" s="158"/>
      <c r="C105" s="170"/>
      <c r="D105" s="170"/>
      <c r="E105" s="175"/>
      <c r="F105" s="172"/>
      <c r="G105" s="173"/>
      <c r="H105" s="174">
        <f>SUM(F98:F104)</f>
        <v>0</v>
      </c>
      <c r="I105" s="174">
        <f>RANK(H105,$H$16:$H$147,0)</f>
        <v>11</v>
      </c>
    </row>
    <row r="106" spans="1:9" s="93" customFormat="1" ht="12.75">
      <c r="A106" s="27"/>
      <c r="B106" s="30"/>
      <c r="C106" s="30"/>
      <c r="D106" s="30"/>
      <c r="E106" s="155"/>
      <c r="F106" s="167"/>
      <c r="G106" s="165"/>
      <c r="H106" s="30"/>
      <c r="I106" s="30"/>
    </row>
    <row r="107" spans="1:9" s="93" customFormat="1" ht="12.75">
      <c r="A107" s="27"/>
      <c r="B107" s="30"/>
      <c r="C107" s="30"/>
      <c r="D107" s="30"/>
      <c r="E107" s="155"/>
      <c r="F107" s="167"/>
      <c r="G107" s="165"/>
      <c r="H107" s="30"/>
      <c r="I107" s="30"/>
    </row>
    <row r="108" spans="1:9" s="93" customFormat="1" ht="12.75">
      <c r="A108" s="27"/>
      <c r="B108" s="30"/>
      <c r="C108" s="30"/>
      <c r="D108" s="30"/>
      <c r="E108" s="155"/>
      <c r="F108" s="167"/>
      <c r="G108" s="165"/>
      <c r="H108" s="30"/>
      <c r="I108" s="30"/>
    </row>
    <row r="109" spans="1:9" s="93" customFormat="1" ht="12.75">
      <c r="A109" s="27"/>
      <c r="B109" s="30"/>
      <c r="C109" s="30"/>
      <c r="D109" s="30"/>
      <c r="E109" s="155"/>
      <c r="F109" s="167"/>
      <c r="G109" s="165"/>
      <c r="H109" s="30"/>
      <c r="I109" s="30"/>
    </row>
    <row r="110" spans="1:9" s="93" customFormat="1" ht="12.75">
      <c r="A110" s="27"/>
      <c r="B110" s="30"/>
      <c r="C110" s="30"/>
      <c r="D110" s="30"/>
      <c r="E110" s="155"/>
      <c r="F110" s="167"/>
      <c r="G110" s="165"/>
      <c r="H110" s="30"/>
      <c r="I110" s="30"/>
    </row>
    <row r="111" spans="1:9" s="93" customFormat="1" ht="12.75">
      <c r="A111" s="27"/>
      <c r="B111" s="30"/>
      <c r="C111" s="30"/>
      <c r="D111" s="30"/>
      <c r="E111" s="155"/>
      <c r="F111" s="167"/>
      <c r="G111" s="165"/>
      <c r="H111" s="30"/>
      <c r="I111" s="30"/>
    </row>
    <row r="112" spans="1:9" s="93" customFormat="1" ht="12.75">
      <c r="A112" s="27"/>
      <c r="B112" s="30"/>
      <c r="C112" s="30"/>
      <c r="D112" s="30"/>
      <c r="E112" s="155"/>
      <c r="F112" s="167"/>
      <c r="G112" s="165"/>
      <c r="H112" s="30"/>
      <c r="I112" s="30"/>
    </row>
    <row r="113" spans="1:9" s="93" customFormat="1" ht="12.75">
      <c r="A113" s="27"/>
      <c r="B113" s="30"/>
      <c r="C113" s="30"/>
      <c r="D113" s="30"/>
      <c r="E113" s="155"/>
      <c r="F113" s="167"/>
      <c r="G113" s="165"/>
      <c r="H113" s="30"/>
      <c r="I113" s="30"/>
    </row>
    <row r="114" spans="1:9" s="93" customFormat="1" ht="12.75">
      <c r="A114" s="27"/>
      <c r="B114" s="30"/>
      <c r="C114" s="30"/>
      <c r="D114" s="30"/>
      <c r="E114" s="155"/>
      <c r="F114" s="167"/>
      <c r="G114" s="165"/>
      <c r="H114" s="30"/>
      <c r="I114" s="30"/>
    </row>
    <row r="115" spans="1:9" s="93" customFormat="1" ht="12.75">
      <c r="A115" s="27"/>
      <c r="B115" s="30"/>
      <c r="C115" s="30"/>
      <c r="D115" s="30"/>
      <c r="E115" s="155"/>
      <c r="F115" s="167"/>
      <c r="G115" s="165"/>
      <c r="H115" s="30"/>
      <c r="I115" s="30"/>
    </row>
    <row r="116" spans="1:9" s="93" customFormat="1" ht="12.75">
      <c r="A116" s="27"/>
      <c r="B116" s="30"/>
      <c r="C116" s="30"/>
      <c r="D116" s="30"/>
      <c r="E116" s="155"/>
      <c r="F116" s="167"/>
      <c r="G116" s="165"/>
      <c r="H116" s="30"/>
      <c r="I116" s="30"/>
    </row>
    <row r="117" spans="1:9" s="93" customFormat="1" ht="12.75">
      <c r="A117" s="27"/>
      <c r="B117" s="30"/>
      <c r="C117" s="30"/>
      <c r="D117" s="30"/>
      <c r="E117" s="155"/>
      <c r="F117" s="167"/>
      <c r="G117" s="165"/>
      <c r="H117" s="30"/>
      <c r="I117" s="30"/>
    </row>
    <row r="118" spans="1:9" s="93" customFormat="1" ht="12.75">
      <c r="A118" s="27"/>
      <c r="B118" s="30"/>
      <c r="C118" s="30"/>
      <c r="D118" s="30"/>
      <c r="E118" s="155"/>
      <c r="F118" s="167"/>
      <c r="G118" s="165"/>
      <c r="H118" s="30"/>
      <c r="I118" s="30"/>
    </row>
    <row r="119" spans="1:9" s="93" customFormat="1" ht="12.75">
      <c r="A119" s="27"/>
      <c r="B119" s="30"/>
      <c r="C119" s="30"/>
      <c r="D119" s="30"/>
      <c r="E119" s="155"/>
      <c r="F119" s="167"/>
      <c r="G119" s="165"/>
      <c r="H119" s="30"/>
      <c r="I119" s="30"/>
    </row>
    <row r="120" spans="1:9" s="93" customFormat="1" ht="12.75">
      <c r="A120" s="27"/>
      <c r="B120" s="30"/>
      <c r="C120" s="30"/>
      <c r="D120" s="30"/>
      <c r="E120" s="155"/>
      <c r="F120" s="167"/>
      <c r="G120" s="165"/>
      <c r="H120" s="30"/>
      <c r="I120" s="30"/>
    </row>
    <row r="121" spans="1:9" s="93" customFormat="1" ht="12.75">
      <c r="A121" s="27"/>
      <c r="B121" s="30"/>
      <c r="C121" s="30"/>
      <c r="D121" s="30"/>
      <c r="E121" s="155"/>
      <c r="F121" s="167"/>
      <c r="G121" s="165"/>
      <c r="H121" s="30"/>
      <c r="I121" s="30"/>
    </row>
    <row r="122" spans="1:9" s="93" customFormat="1" ht="12.75">
      <c r="A122" s="27"/>
      <c r="B122" s="30"/>
      <c r="C122" s="30"/>
      <c r="D122" s="30"/>
      <c r="E122" s="155"/>
      <c r="F122" s="167"/>
      <c r="G122" s="165"/>
      <c r="H122" s="30"/>
      <c r="I122" s="30"/>
    </row>
    <row r="123" spans="1:9" s="93" customFormat="1" ht="12.75">
      <c r="A123" s="27"/>
      <c r="B123" s="30"/>
      <c r="C123" s="30"/>
      <c r="D123" s="30"/>
      <c r="E123" s="155"/>
      <c r="F123" s="167"/>
      <c r="G123" s="165"/>
      <c r="H123" s="30"/>
      <c r="I123" s="30"/>
    </row>
    <row r="124" spans="1:9" s="93" customFormat="1" ht="12.75">
      <c r="A124" s="27"/>
      <c r="B124" s="30"/>
      <c r="C124" s="30"/>
      <c r="D124" s="30"/>
      <c r="E124" s="155"/>
      <c r="F124" s="167"/>
      <c r="G124" s="165"/>
      <c r="H124" s="30"/>
      <c r="I124" s="30"/>
    </row>
    <row r="125" spans="1:9" s="93" customFormat="1" ht="12.75">
      <c r="A125" s="27"/>
      <c r="B125" s="30"/>
      <c r="C125" s="30"/>
      <c r="D125" s="30"/>
      <c r="E125" s="155"/>
      <c r="F125" s="167"/>
      <c r="G125" s="165"/>
      <c r="H125" s="30"/>
      <c r="I125" s="30"/>
    </row>
    <row r="126" spans="1:9" s="93" customFormat="1" ht="12.75">
      <c r="A126" s="27"/>
      <c r="B126" s="30"/>
      <c r="C126" s="30"/>
      <c r="D126" s="30"/>
      <c r="E126" s="155"/>
      <c r="F126" s="167"/>
      <c r="G126" s="165"/>
      <c r="H126" s="30"/>
      <c r="I126" s="30"/>
    </row>
    <row r="127" spans="1:9" s="93" customFormat="1" ht="12.75">
      <c r="A127" s="27"/>
      <c r="B127" s="30"/>
      <c r="C127" s="30"/>
      <c r="D127" s="30"/>
      <c r="E127" s="155"/>
      <c r="F127" s="167"/>
      <c r="G127" s="165"/>
      <c r="H127" s="30"/>
      <c r="I127" s="30"/>
    </row>
    <row r="128" spans="1:9" s="93" customFormat="1" ht="12.75">
      <c r="A128" s="27"/>
      <c r="B128" s="30"/>
      <c r="C128" s="30"/>
      <c r="D128" s="30"/>
      <c r="E128" s="155"/>
      <c r="F128" s="167"/>
      <c r="G128" s="165"/>
      <c r="H128" s="30"/>
      <c r="I128" s="30"/>
    </row>
    <row r="129" spans="1:9" s="93" customFormat="1" ht="12.75">
      <c r="A129" s="27"/>
      <c r="B129" s="30"/>
      <c r="C129" s="30"/>
      <c r="D129" s="30"/>
      <c r="E129" s="155"/>
      <c r="F129" s="167"/>
      <c r="G129" s="165"/>
      <c r="H129" s="30"/>
      <c r="I129" s="30"/>
    </row>
    <row r="130" spans="1:9" s="93" customFormat="1" ht="12.75">
      <c r="A130" s="27"/>
      <c r="B130" s="30"/>
      <c r="C130" s="30"/>
      <c r="D130" s="30"/>
      <c r="E130" s="155"/>
      <c r="F130" s="167"/>
      <c r="G130" s="165"/>
      <c r="H130" s="30"/>
      <c r="I130" s="30"/>
    </row>
    <row r="131" spans="1:9" s="49" customFormat="1" ht="12.75">
      <c r="A131" s="32"/>
      <c r="B131" s="28"/>
      <c r="C131" s="28"/>
      <c r="D131" s="28"/>
      <c r="E131" s="46"/>
      <c r="F131" s="31"/>
      <c r="G131" s="28"/>
      <c r="H131" s="28"/>
      <c r="I131" s="28"/>
    </row>
    <row r="132" spans="1:9" s="49" customFormat="1" ht="12.75">
      <c r="A132" s="32"/>
      <c r="B132" s="28"/>
      <c r="C132" s="28"/>
      <c r="D132" s="28"/>
      <c r="E132" s="46"/>
      <c r="F132" s="31"/>
      <c r="G132" s="28"/>
      <c r="H132" s="28"/>
      <c r="I132" s="28"/>
    </row>
    <row r="133" spans="1:9" s="28" customFormat="1" ht="12.75">
      <c r="A133" s="32" t="s">
        <v>1475</v>
      </c>
      <c r="E133" s="46"/>
      <c r="F133" s="31"/>
      <c r="H133" s="209" t="s">
        <v>1503</v>
      </c>
      <c r="I133" s="209"/>
    </row>
    <row r="134" spans="1:9" s="28" customFormat="1" ht="12.75">
      <c r="A134" s="32"/>
      <c r="E134" s="46"/>
      <c r="F134" s="31"/>
      <c r="H134" s="151"/>
      <c r="I134" s="151"/>
    </row>
    <row r="135" spans="1:6" s="28" customFormat="1" ht="12.75">
      <c r="A135" s="32"/>
      <c r="E135" s="46"/>
      <c r="F135" s="31"/>
    </row>
    <row r="136" spans="1:9" s="28" customFormat="1" ht="12.75">
      <c r="A136" s="32" t="s">
        <v>1476</v>
      </c>
      <c r="E136" s="46"/>
      <c r="F136" s="31"/>
      <c r="H136" s="209" t="s">
        <v>1477</v>
      </c>
      <c r="I136" s="209"/>
    </row>
    <row r="137" ht="12.75">
      <c r="A137" s="27"/>
    </row>
    <row r="138" ht="12.75">
      <c r="A138" s="27"/>
    </row>
    <row r="139" ht="12.75">
      <c r="A139" s="27"/>
    </row>
    <row r="140" ht="12.75">
      <c r="A140" s="27"/>
    </row>
    <row r="141" ht="12.75">
      <c r="A141" s="27"/>
    </row>
    <row r="142" ht="12.75">
      <c r="A142" s="27"/>
    </row>
    <row r="143" ht="12.75">
      <c r="A143" s="27"/>
    </row>
    <row r="144" ht="12.75">
      <c r="A144" s="27"/>
    </row>
    <row r="145" ht="12.75">
      <c r="A145" s="27"/>
    </row>
    <row r="146" ht="12.75">
      <c r="A146" s="27"/>
    </row>
    <row r="147" ht="12.75">
      <c r="A147" s="27"/>
    </row>
    <row r="148" ht="12.75">
      <c r="A148" s="27"/>
    </row>
    <row r="149" ht="12.75">
      <c r="A149" s="27"/>
    </row>
    <row r="150" ht="12.75">
      <c r="A150" s="27"/>
    </row>
    <row r="151" ht="12.75">
      <c r="A151" s="27"/>
    </row>
    <row r="152" ht="12.75">
      <c r="A152" s="27"/>
    </row>
    <row r="153" ht="12.75">
      <c r="A153" s="27"/>
    </row>
    <row r="154" ht="12.75">
      <c r="A154" s="27"/>
    </row>
    <row r="155" ht="12.75">
      <c r="A155" s="27"/>
    </row>
    <row r="156" ht="12.75">
      <c r="A156" s="27"/>
    </row>
    <row r="157" ht="12.75">
      <c r="A157" s="27"/>
    </row>
    <row r="158" ht="12.75">
      <c r="A158" s="27"/>
    </row>
    <row r="159" ht="12.75">
      <c r="A159" s="27"/>
    </row>
    <row r="160" ht="12.75">
      <c r="A160" s="27"/>
    </row>
    <row r="161" ht="12.75">
      <c r="A161" s="27"/>
    </row>
    <row r="162" ht="12.75">
      <c r="A162" s="27"/>
    </row>
    <row r="163" ht="12.75">
      <c r="A163" s="27"/>
    </row>
    <row r="164" ht="12.75">
      <c r="A164" s="27"/>
    </row>
    <row r="165" ht="12.75">
      <c r="A165" s="27"/>
    </row>
    <row r="166" ht="12.75">
      <c r="A166" s="27"/>
    </row>
  </sheetData>
  <sheetProtection/>
  <mergeCells count="17">
    <mergeCell ref="B7:B8"/>
    <mergeCell ref="A5:I5"/>
    <mergeCell ref="A6:I6"/>
    <mergeCell ref="C7:C8"/>
    <mergeCell ref="D7:D8"/>
    <mergeCell ref="H7:H8"/>
    <mergeCell ref="I7:I8"/>
    <mergeCell ref="H133:I133"/>
    <mergeCell ref="H136:I136"/>
    <mergeCell ref="A1:I1"/>
    <mergeCell ref="H2:I2"/>
    <mergeCell ref="A3:I3"/>
    <mergeCell ref="A4:I4"/>
    <mergeCell ref="E7:E8"/>
    <mergeCell ref="F7:F8"/>
    <mergeCell ref="G7:G8"/>
    <mergeCell ref="A7:A8"/>
  </mergeCells>
  <printOptions/>
  <pageMargins left="0.7874015748031497" right="0.1968503937007874" top="0.1968503937007874" bottom="0.1968503937007874" header="0" footer="0"/>
  <pageSetup horizontalDpi="120" verticalDpi="120" orientation="portrait" scale="93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54"/>
  <sheetViews>
    <sheetView view="pageBreakPreview" zoomScaleSheetLayoutView="100" zoomScalePageLayoutView="0" workbookViewId="0" topLeftCell="A55">
      <selection activeCell="P53" sqref="P53"/>
    </sheetView>
  </sheetViews>
  <sheetFormatPr defaultColWidth="9.00390625" defaultRowHeight="12.75"/>
  <cols>
    <col min="1" max="1" width="6.875" style="9" customWidth="1"/>
    <col min="2" max="2" width="15.875" style="0" customWidth="1"/>
    <col min="3" max="3" width="12.75390625" style="0" hidden="1" customWidth="1"/>
    <col min="4" max="4" width="27.875" style="0" customWidth="1"/>
    <col min="5" max="5" width="8.875" style="0" customWidth="1"/>
    <col min="6" max="6" width="9.00390625" style="0" customWidth="1"/>
    <col min="7" max="7" width="10.375" style="0" customWidth="1"/>
    <col min="8" max="8" width="8.125" style="0" customWidth="1"/>
    <col min="9" max="9" width="9.75390625" style="0" customWidth="1"/>
    <col min="10" max="10" width="13.00390625" style="0" bestFit="1" customWidth="1"/>
    <col min="11" max="11" width="7.625" style="0" customWidth="1"/>
    <col min="12" max="12" width="8.25390625" style="0" customWidth="1"/>
    <col min="13" max="13" width="9.75390625" style="0" customWidth="1"/>
    <col min="14" max="15" width="13.00390625" style="0" bestFit="1" customWidth="1"/>
  </cols>
  <sheetData>
    <row r="1" spans="1:17" s="30" customFormat="1" ht="21" customHeight="1">
      <c r="A1" s="201" t="s">
        <v>40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54"/>
      <c r="Q1" s="54"/>
    </row>
    <row r="2" spans="1:17" s="30" customFormat="1" ht="14.25" customHeight="1">
      <c r="A2" s="236" t="s">
        <v>1733</v>
      </c>
      <c r="B2" s="236"/>
      <c r="C2" s="236"/>
      <c r="E2" s="96"/>
      <c r="M2" s="235" t="s">
        <v>1732</v>
      </c>
      <c r="N2" s="235"/>
      <c r="O2" s="235"/>
      <c r="P2" s="97"/>
      <c r="Q2" s="97"/>
    </row>
    <row r="3" spans="1:17" s="30" customFormat="1" ht="15.75">
      <c r="A3" s="201" t="s">
        <v>1484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54"/>
      <c r="Q3" s="54"/>
    </row>
    <row r="4" spans="3:11" s="30" customFormat="1" ht="10.5" customHeight="1">
      <c r="C4" s="229"/>
      <c r="D4" s="229"/>
      <c r="E4" s="229"/>
      <c r="F4" s="229"/>
      <c r="G4" s="229"/>
      <c r="H4" s="229"/>
      <c r="I4" s="229"/>
      <c r="J4" s="229"/>
      <c r="K4" s="229"/>
    </row>
    <row r="5" spans="1:17" s="30" customFormat="1" ht="15.75">
      <c r="A5" s="201" t="s">
        <v>1478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54"/>
      <c r="Q5" s="54"/>
    </row>
    <row r="6" s="30" customFormat="1" ht="12.75">
      <c r="E6" s="96"/>
    </row>
    <row r="7" spans="1:17" s="30" customFormat="1" ht="15.75">
      <c r="A7" s="201" t="s">
        <v>1482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54"/>
      <c r="Q7" s="54"/>
    </row>
    <row r="9" spans="7:10" ht="12.75">
      <c r="G9" s="232" t="s">
        <v>1468</v>
      </c>
      <c r="H9" s="233"/>
      <c r="I9" s="233"/>
      <c r="J9" s="234"/>
    </row>
    <row r="10" spans="1:15" ht="12.75" customHeight="1">
      <c r="A10" s="230" t="s">
        <v>1479</v>
      </c>
      <c r="B10" s="237" t="s">
        <v>29</v>
      </c>
      <c r="C10" s="237" t="s">
        <v>30</v>
      </c>
      <c r="D10" s="230" t="s">
        <v>32</v>
      </c>
      <c r="E10" s="238" t="s">
        <v>103</v>
      </c>
      <c r="F10" s="238" t="s">
        <v>104</v>
      </c>
      <c r="G10" s="230" t="s">
        <v>113</v>
      </c>
      <c r="H10" s="230" t="s">
        <v>53</v>
      </c>
      <c r="I10" s="230" t="s">
        <v>114</v>
      </c>
      <c r="J10" s="230" t="s">
        <v>115</v>
      </c>
      <c r="K10" s="238" t="s">
        <v>105</v>
      </c>
      <c r="L10" s="238" t="s">
        <v>106</v>
      </c>
      <c r="M10" s="238" t="s">
        <v>53</v>
      </c>
      <c r="N10" s="230" t="s">
        <v>114</v>
      </c>
      <c r="O10" s="230" t="s">
        <v>115</v>
      </c>
    </row>
    <row r="11" spans="1:15" ht="23.25" customHeight="1">
      <c r="A11" s="231"/>
      <c r="B11" s="237"/>
      <c r="C11" s="237"/>
      <c r="D11" s="231"/>
      <c r="E11" s="238"/>
      <c r="F11" s="238"/>
      <c r="G11" s="231"/>
      <c r="H11" s="231"/>
      <c r="I11" s="231"/>
      <c r="J11" s="231"/>
      <c r="K11" s="238"/>
      <c r="L11" s="238"/>
      <c r="M11" s="238"/>
      <c r="N11" s="231"/>
      <c r="O11" s="231"/>
    </row>
    <row r="12" spans="1:13" ht="12.75">
      <c r="A12" s="27" t="s">
        <v>35</v>
      </c>
      <c r="B12" t="str">
        <f>VLOOKUP(A12,Мандатная!$A$16:$H$145,2,FALSE)</f>
        <v>Каструба</v>
      </c>
      <c r="C12" t="str">
        <f>VLOOKUP(A12,Мандатная!$A$16:$H$145,3,FALSE)</f>
        <v>Юрий</v>
      </c>
      <c r="D12" t="str">
        <f>VLOOKUP(A12,Мандатная!$A$16:$H$145,5,FALSE)</f>
        <v>Приморский край</v>
      </c>
      <c r="E12" s="2">
        <f>VLOOKUP(A12,Плав!$A$9:$F$132,6,FALSE)</f>
        <v>1086</v>
      </c>
      <c r="F12" s="2">
        <f>VLOOKUP(A12,Стр!$A$9:$F$143,6,FALSE)</f>
        <v>880</v>
      </c>
      <c r="G12" s="2">
        <f>E12+F12</f>
        <v>1966</v>
      </c>
      <c r="H12" s="2">
        <f aca="true" t="shared" si="0" ref="H12:H18">RANK(G12,$G$12:$G$154,0)</f>
        <v>9</v>
      </c>
      <c r="I12" s="2"/>
      <c r="J12" s="2"/>
      <c r="K12" s="2">
        <f>VLOOKUP(A12,Бег!$A$9:$F$140,6,FALSE)</f>
        <v>772.166666666667</v>
      </c>
      <c r="L12" s="2">
        <f>E12+F12+K12</f>
        <v>2738.166666666667</v>
      </c>
      <c r="M12">
        <f aca="true" t="shared" si="1" ref="M12:M18">RANK(L12,$L$12:$L$154,0)</f>
        <v>14</v>
      </c>
    </row>
    <row r="13" spans="1:13" ht="12.75">
      <c r="A13" s="27" t="s">
        <v>36</v>
      </c>
      <c r="B13" t="str">
        <f>VLOOKUP(A13,Мандатная!$A$16:$H$145,2,FALSE)</f>
        <v>Адаменко</v>
      </c>
      <c r="C13" t="str">
        <f>VLOOKUP(A13,Мандатная!$A$16:$H$145,3,FALSE)</f>
        <v>Николай</v>
      </c>
      <c r="D13" t="str">
        <f>VLOOKUP(A13,Мандатная!$A$16:$H$145,5,FALSE)</f>
        <v>г. Владивосток</v>
      </c>
      <c r="E13" s="2">
        <f>VLOOKUP(A13,Плав!$A$9:$F$132,6,FALSE)</f>
        <v>1063</v>
      </c>
      <c r="F13" s="2">
        <f>VLOOKUP(A13,Стр!$A$9:$F$143,6,FALSE)</f>
        <v>976</v>
      </c>
      <c r="G13" s="2">
        <f aca="true" t="shared" si="2" ref="G13:G52">E13+F13</f>
        <v>2039</v>
      </c>
      <c r="H13" s="2">
        <f t="shared" si="0"/>
        <v>6</v>
      </c>
      <c r="I13" s="2"/>
      <c r="J13" s="2"/>
      <c r="K13" s="2">
        <f>VLOOKUP(A13,Бег!$A$9:$F$140,6,FALSE)</f>
        <v>839.666666666667</v>
      </c>
      <c r="L13" s="2">
        <f aca="true" t="shared" si="3" ref="L13:L52">E13+F13+K13</f>
        <v>2878.666666666667</v>
      </c>
      <c r="M13">
        <f t="shared" si="1"/>
        <v>9</v>
      </c>
    </row>
    <row r="14" spans="1:13" ht="12.75">
      <c r="A14" s="27" t="s">
        <v>37</v>
      </c>
      <c r="B14" t="str">
        <f>VLOOKUP(A14,Мандатная!$A$16:$H$145,2,FALSE)</f>
        <v>Ящельдов</v>
      </c>
      <c r="C14" t="str">
        <f>VLOOKUP(A14,Мандатная!$A$16:$H$145,3,FALSE)</f>
        <v>Вячеслав</v>
      </c>
      <c r="E14" s="2">
        <f>VLOOKUP(A14,Плав!$A$9:$F$132,6,FALSE)</f>
        <v>970</v>
      </c>
      <c r="F14" s="2">
        <f>VLOOKUP(A14,Стр!$A$9:$F$143,6,FALSE)</f>
        <v>712</v>
      </c>
      <c r="G14" s="2">
        <f t="shared" si="2"/>
        <v>1682</v>
      </c>
      <c r="H14" s="2">
        <f t="shared" si="0"/>
        <v>29</v>
      </c>
      <c r="I14" s="2"/>
      <c r="J14" s="2"/>
      <c r="K14" s="2">
        <f>VLOOKUP(A14,Бег!$A$9:$F$140,6,FALSE)</f>
        <v>925.166666666667</v>
      </c>
      <c r="L14" s="2">
        <f t="shared" si="3"/>
        <v>2607.166666666667</v>
      </c>
      <c r="M14">
        <f t="shared" si="1"/>
        <v>21</v>
      </c>
    </row>
    <row r="15" spans="1:13" ht="12.75">
      <c r="A15" s="27" t="s">
        <v>38</v>
      </c>
      <c r="B15" t="str">
        <f>VLOOKUP(A15,Мандатная!$A$16:$H$145,2,FALSE)</f>
        <v>Леонов</v>
      </c>
      <c r="C15" t="str">
        <f>VLOOKUP(A15,Мандатная!$A$16:$H$145,3,FALSE)</f>
        <v>Евгений</v>
      </c>
      <c r="E15" s="2">
        <f>VLOOKUP(A15,Плав!$A$9:$F$132,6,FALSE)</f>
        <v>1093</v>
      </c>
      <c r="F15" s="2">
        <f>VLOOKUP(A15,Стр!$A$9:$F$143,6,FALSE)</f>
        <v>784</v>
      </c>
      <c r="G15" s="2">
        <f t="shared" si="2"/>
        <v>1877</v>
      </c>
      <c r="H15" s="2">
        <f t="shared" si="0"/>
        <v>15</v>
      </c>
      <c r="I15" s="2"/>
      <c r="J15" s="2"/>
      <c r="K15" s="2">
        <f>VLOOKUP(A15,Бег!$A$9:$F$140,6,FALSE)</f>
        <v>832.166666666667</v>
      </c>
      <c r="L15" s="2">
        <f t="shared" si="3"/>
        <v>2709.166666666667</v>
      </c>
      <c r="M15">
        <f t="shared" si="1"/>
        <v>16</v>
      </c>
    </row>
    <row r="16" spans="1:13" ht="12.75">
      <c r="A16" s="27" t="s">
        <v>39</v>
      </c>
      <c r="B16" t="str">
        <f>VLOOKUP(A16,Мандатная!$A$16:$H$145,2,FALSE)</f>
        <v>Зыков</v>
      </c>
      <c r="C16" t="str">
        <f>VLOOKUP(A16,Мандатная!$A$16:$H$145,3,FALSE)</f>
        <v>Александр</v>
      </c>
      <c r="E16" s="2">
        <f>VLOOKUP(A16,Плав!$A$9:$F$132,6,FALSE)</f>
        <v>1070</v>
      </c>
      <c r="F16" s="2">
        <f>VLOOKUP(A16,Стр!$A$9:$F$143,6,FALSE)</f>
        <v>976</v>
      </c>
      <c r="G16" s="2">
        <f>E16+F16</f>
        <v>2046</v>
      </c>
      <c r="H16" s="2">
        <f t="shared" si="0"/>
        <v>5</v>
      </c>
      <c r="I16" s="2"/>
      <c r="J16" s="2"/>
      <c r="K16" s="2">
        <f>VLOOKUP(A16,Бег!$A$9:$F$140,6,FALSE)</f>
        <v>947.666666666667</v>
      </c>
      <c r="L16" s="2">
        <f>E16+F16+K16</f>
        <v>2993.666666666667</v>
      </c>
      <c r="M16">
        <f t="shared" si="1"/>
        <v>3</v>
      </c>
    </row>
    <row r="17" spans="1:13" ht="12.75">
      <c r="A17" s="27" t="s">
        <v>1458</v>
      </c>
      <c r="B17" t="str">
        <f>VLOOKUP(A17,Мандатная!$A$16:$H$145,2,FALSE)</f>
        <v>Марченко</v>
      </c>
      <c r="C17" t="str">
        <f>VLOOKUP(A17,Мандатная!$A$16:$H$145,3,FALSE)</f>
        <v>Сергей</v>
      </c>
      <c r="D17" t="str">
        <f>VLOOKUP(A17,Мандатная!$A$16:$H$145,5,FALSE)</f>
        <v> </v>
      </c>
      <c r="E17" s="2">
        <f>VLOOKUP(A17,Плав!$A$9:$F$132,6,FALSE)</f>
        <v>1189</v>
      </c>
      <c r="F17" s="2">
        <f>VLOOKUP(A17,Стр!$A$9:$F$143,6,FALSE)</f>
        <v>1024</v>
      </c>
      <c r="G17" s="2">
        <f>E17+F17</f>
        <v>2213</v>
      </c>
      <c r="H17" s="2">
        <f t="shared" si="0"/>
        <v>2</v>
      </c>
      <c r="I17" s="2"/>
      <c r="J17" s="2"/>
      <c r="K17" s="2">
        <f>VLOOKUP(A17,Бег!$A$9:$F$140,6,FALSE)</f>
        <v>890.666666666667</v>
      </c>
      <c r="L17" s="2">
        <f>E17+F17+K17</f>
        <v>3103.666666666667</v>
      </c>
      <c r="M17">
        <f t="shared" si="1"/>
        <v>2</v>
      </c>
    </row>
    <row r="18" spans="1:13" ht="12.75">
      <c r="A18" s="27" t="s">
        <v>1459</v>
      </c>
      <c r="B18" t="str">
        <f>VLOOKUP(A18,Мандатная!$A$16:$H$145,2,FALSE)</f>
        <v>Тузинский</v>
      </c>
      <c r="C18" t="str">
        <f>VLOOKUP(A18,Мандатная!$A$16:$H$145,3,FALSE)</f>
        <v>Роман</v>
      </c>
      <c r="D18" t="str">
        <f>VLOOKUP(A18,Мандатная!$A$16:$H$145,5,FALSE)</f>
        <v> </v>
      </c>
      <c r="E18" s="2">
        <f>VLOOKUP(A18,Плав!$A$9:$F$132,6,FALSE)</f>
        <v>1114</v>
      </c>
      <c r="F18" s="2">
        <f>VLOOKUP(A18,Стр!$A$9:$F$143,6,FALSE)</f>
        <v>1120</v>
      </c>
      <c r="G18" s="2">
        <f t="shared" si="2"/>
        <v>2234</v>
      </c>
      <c r="H18" s="2">
        <f t="shared" si="0"/>
        <v>1</v>
      </c>
      <c r="I18" s="2"/>
      <c r="J18" s="2"/>
      <c r="K18" s="2">
        <f>VLOOKUP(A18,Бег!$A$9:$F$140,6,FALSE)</f>
        <v>889.166666666667</v>
      </c>
      <c r="L18" s="2">
        <f t="shared" si="3"/>
        <v>3123.166666666667</v>
      </c>
      <c r="M18">
        <f t="shared" si="1"/>
        <v>1</v>
      </c>
    </row>
    <row r="19" spans="1:15" ht="15">
      <c r="A19" s="59" t="s">
        <v>101</v>
      </c>
      <c r="B19" s="10"/>
      <c r="C19" s="10"/>
      <c r="D19" s="10"/>
      <c r="E19" s="11"/>
      <c r="F19" s="11"/>
      <c r="G19" s="11"/>
      <c r="H19" s="11"/>
      <c r="I19" s="12">
        <f>SUM(G12:G18)</f>
        <v>14057</v>
      </c>
      <c r="J19" s="12">
        <v>1</v>
      </c>
      <c r="K19" s="11"/>
      <c r="L19" s="11"/>
      <c r="M19" s="10"/>
      <c r="N19" s="12">
        <f>SUM(L12:L18)</f>
        <v>20153.66666666667</v>
      </c>
      <c r="O19" s="15">
        <f>RANK(N19,$N$19:$N$161,0)</f>
        <v>1</v>
      </c>
    </row>
    <row r="20" spans="1:13" ht="12.75">
      <c r="A20" s="27" t="s">
        <v>41</v>
      </c>
      <c r="B20" t="str">
        <f>VLOOKUP(A20,Мандатная!$A$16:$H$145,2,FALSE)</f>
        <v>Гвоздюк </v>
      </c>
      <c r="C20" t="str">
        <f>VLOOKUP(A20,Мандатная!$A$16:$H$145,3,FALSE)</f>
        <v>Константин </v>
      </c>
      <c r="D20" t="str">
        <f>VLOOKUP(A20,Мандатная!$A$16:$H$145,5,FALSE)</f>
        <v>Саратовская область</v>
      </c>
      <c r="E20" s="2">
        <f>VLOOKUP(A20,Плав!$A$9:$F$66,6,FALSE)</f>
        <v>1010</v>
      </c>
      <c r="F20" s="2">
        <f>VLOOKUP(A20,Стр!$A$9:$F$143,6,FALSE)</f>
        <v>904</v>
      </c>
      <c r="G20" s="2">
        <f t="shared" si="2"/>
        <v>1914</v>
      </c>
      <c r="H20" s="2">
        <f aca="true" t="shared" si="4" ref="H20:H26">RANK(G20,$G$12:$G$154,0)</f>
        <v>12</v>
      </c>
      <c r="I20" s="2"/>
      <c r="J20" s="2"/>
      <c r="K20" s="2">
        <f>VLOOKUP(A20,Бег!$A$9:$F$140,6,FALSE)</f>
        <v>868.166666666667</v>
      </c>
      <c r="L20" s="2">
        <f t="shared" si="3"/>
        <v>2782.166666666667</v>
      </c>
      <c r="M20">
        <f aca="true" t="shared" si="5" ref="M20:M26">RANK(L20,$L$12:$L$154,0)</f>
        <v>12</v>
      </c>
    </row>
    <row r="21" spans="1:13" ht="12.75">
      <c r="A21" s="27" t="s">
        <v>42</v>
      </c>
      <c r="B21" t="str">
        <f>VLOOKUP(A21,Мандатная!$A$16:$H$145,2,FALSE)</f>
        <v>Стецюк </v>
      </c>
      <c r="C21" t="str">
        <f>VLOOKUP(A21,Мандатная!$A$16:$H$145,3,FALSE)</f>
        <v>Роман </v>
      </c>
      <c r="D21" t="str">
        <f>VLOOKUP(A21,Мандатная!$A$16:$H$145,5,FALSE)</f>
        <v>г. Саратов</v>
      </c>
      <c r="E21" s="2">
        <f>VLOOKUP(A21,Плав!$A$9:$F$66,6,FALSE)</f>
        <v>900</v>
      </c>
      <c r="F21" s="2">
        <f>VLOOKUP(A21,Стр!$A$9:$F$143,6,FALSE)</f>
        <v>832</v>
      </c>
      <c r="G21" s="2">
        <f t="shared" si="2"/>
        <v>1732</v>
      </c>
      <c r="H21" s="2">
        <f t="shared" si="4"/>
        <v>28</v>
      </c>
      <c r="I21" s="2"/>
      <c r="J21" s="2"/>
      <c r="K21" s="2">
        <f>VLOOKUP(A21,Бег!$A$9:$F$140,6,FALSE)</f>
        <v>850.166666666667</v>
      </c>
      <c r="L21" s="2">
        <f t="shared" si="3"/>
        <v>2582.166666666667</v>
      </c>
      <c r="M21">
        <f t="shared" si="5"/>
        <v>24</v>
      </c>
    </row>
    <row r="22" spans="1:13" ht="12.75">
      <c r="A22" s="27" t="s">
        <v>43</v>
      </c>
      <c r="B22" t="str">
        <f>VLOOKUP(A22,Мандатная!$A$16:$H$145,2,FALSE)</f>
        <v>Слугин</v>
      </c>
      <c r="C22" t="str">
        <f>VLOOKUP(A22,Мандатная!$A$16:$H$145,3,FALSE)</f>
        <v>Дмитрий</v>
      </c>
      <c r="D22" t="str">
        <f>VLOOKUP(A22,Мандатная!$A$16:$H$145,5,FALSE)</f>
        <v>МУДОД</v>
      </c>
      <c r="E22" s="2">
        <f>VLOOKUP(A22,Плав!$A$9:$F$66,6,FALSE)</f>
        <v>776</v>
      </c>
      <c r="F22" s="2">
        <f>VLOOKUP(A22,Стр!$A$9:$F$143,6,FALSE)</f>
        <v>904</v>
      </c>
      <c r="G22" s="2">
        <f t="shared" si="2"/>
        <v>1680</v>
      </c>
      <c r="H22" s="2">
        <f t="shared" si="4"/>
        <v>30</v>
      </c>
      <c r="I22" s="2"/>
      <c r="J22" s="2"/>
      <c r="K22" s="2">
        <f>VLOOKUP(A22,Бег!$A$9:$F$140,6,FALSE)</f>
        <v>1004.66666666667</v>
      </c>
      <c r="L22" s="2">
        <f t="shared" si="3"/>
        <v>2684.66666666667</v>
      </c>
      <c r="M22">
        <f t="shared" si="5"/>
        <v>17</v>
      </c>
    </row>
    <row r="23" spans="1:13" ht="12.75">
      <c r="A23" s="27" t="s">
        <v>44</v>
      </c>
      <c r="B23" t="str">
        <f>VLOOKUP(A23,Мандатная!$A$16:$H$145,2,FALSE)</f>
        <v>Еров</v>
      </c>
      <c r="C23" t="str">
        <f>VLOOKUP(A23,Мандатная!$A$16:$H$145,3,FALSE)</f>
        <v>Степан</v>
      </c>
      <c r="D23" t="str">
        <f>VLOOKUP(A23,Мандатная!$A$16:$H$145,5,FALSE)</f>
        <v>ЦДЮСШ</v>
      </c>
      <c r="E23" s="2">
        <f>VLOOKUP(A23,Плав!$A$9:$F$66,6,FALSE)</f>
        <v>1074</v>
      </c>
      <c r="F23" s="2">
        <f>VLOOKUP(A23,Стр!$A$9:$F$143,6,FALSE)</f>
        <v>832</v>
      </c>
      <c r="G23" s="2">
        <f t="shared" si="2"/>
        <v>1906</v>
      </c>
      <c r="H23" s="2">
        <f t="shared" si="4"/>
        <v>13</v>
      </c>
      <c r="I23" s="2"/>
      <c r="J23" s="2"/>
      <c r="K23" s="2">
        <f>VLOOKUP(A23,Бег!$A$9:$F$140,6,FALSE)</f>
        <v>923.666666666667</v>
      </c>
      <c r="L23" s="2">
        <f t="shared" si="3"/>
        <v>2829.666666666667</v>
      </c>
      <c r="M23">
        <f t="shared" si="5"/>
        <v>11</v>
      </c>
    </row>
    <row r="24" spans="1:13" ht="12.75">
      <c r="A24" s="27" t="s">
        <v>45</v>
      </c>
      <c r="B24" t="str">
        <f>VLOOKUP(A24,Мандатная!$A$16:$H$145,2,FALSE)</f>
        <v>Шустов </v>
      </c>
      <c r="C24" t="str">
        <f>VLOOKUP(A24,Мандатная!$A$16:$H$145,3,FALSE)</f>
        <v>Семён</v>
      </c>
      <c r="D24" t="str">
        <f>VLOOKUP(A24,Мандатная!$A$16:$H$145,5,FALSE)</f>
        <v>СФММСССО</v>
      </c>
      <c r="E24" s="2">
        <f>VLOOKUP(A24,Плав!$A$9:$F$66,6,FALSE)</f>
        <v>961</v>
      </c>
      <c r="F24" s="2">
        <f>VLOOKUP(A24,Стр!$A$9:$F$143,6,FALSE)</f>
        <v>856</v>
      </c>
      <c r="G24" s="2">
        <f>E24+F24</f>
        <v>1817</v>
      </c>
      <c r="H24" s="2">
        <f t="shared" si="4"/>
        <v>21</v>
      </c>
      <c r="I24" s="2"/>
      <c r="J24" s="2"/>
      <c r="K24" s="2">
        <f>VLOOKUP(A24,Бег!$A$9:$F$140,6,FALSE)</f>
        <v>746.666666666667</v>
      </c>
      <c r="L24" s="2">
        <f>E24+F24+K24</f>
        <v>2563.666666666667</v>
      </c>
      <c r="M24">
        <f t="shared" si="5"/>
        <v>25</v>
      </c>
    </row>
    <row r="25" spans="1:13" ht="12.75">
      <c r="A25" s="27" t="s">
        <v>1460</v>
      </c>
      <c r="B25" t="str">
        <f>VLOOKUP(A25,Мандатная!$A$16:$H$145,2,FALSE)</f>
        <v>Куташенков</v>
      </c>
      <c r="C25" t="str">
        <f>VLOOKUP(A25,Мандатная!$A$16:$H$145,3,FALSE)</f>
        <v>Антон</v>
      </c>
      <c r="E25" s="2">
        <f>VLOOKUP(A25,Плав!$A$9:$F$66,6,FALSE)</f>
        <v>1026</v>
      </c>
      <c r="F25" s="2">
        <f>VLOOKUP(A25,Стр!$A$9:$F$143,6,FALSE)</f>
        <v>424</v>
      </c>
      <c r="G25" s="2">
        <f>E25+F25</f>
        <v>1450</v>
      </c>
      <c r="H25" s="2">
        <f t="shared" si="4"/>
        <v>40</v>
      </c>
      <c r="I25" s="2"/>
      <c r="J25" s="2"/>
      <c r="K25" s="2">
        <f>VLOOKUP(A25,Бег!$A$9:$F$140,6,FALSE)</f>
        <v>872.666666666667</v>
      </c>
      <c r="L25" s="2">
        <f>E25+F25+K25</f>
        <v>2322.666666666667</v>
      </c>
      <c r="M25">
        <f t="shared" si="5"/>
        <v>33</v>
      </c>
    </row>
    <row r="26" spans="1:13" ht="12.75">
      <c r="A26" s="27" t="s">
        <v>1461</v>
      </c>
      <c r="B26" t="str">
        <f>VLOOKUP(A26,Мандатная!$A$16:$H$145,2,FALSE)</f>
        <v>Елисеев</v>
      </c>
      <c r="C26" t="str">
        <f>VLOOKUP(A26,Мандатная!$A$16:$H$145,3,FALSE)</f>
        <v>Илья</v>
      </c>
      <c r="E26" s="2">
        <f>VLOOKUP(A26,Плав!$A$9:$F$66,6,FALSE)</f>
        <v>847</v>
      </c>
      <c r="F26" s="2">
        <f>VLOOKUP(A26,Стр!$A$9:$F$143,6,FALSE)</f>
        <v>472</v>
      </c>
      <c r="G26" s="2">
        <f t="shared" si="2"/>
        <v>1319</v>
      </c>
      <c r="H26" s="2">
        <f t="shared" si="4"/>
        <v>41</v>
      </c>
      <c r="I26" s="2"/>
      <c r="J26" s="2"/>
      <c r="K26" s="2">
        <f>VLOOKUP(A26,Бег!$A$9:$F$140,6,FALSE)</f>
        <v>848.666666666667</v>
      </c>
      <c r="L26" s="2">
        <f t="shared" si="3"/>
        <v>2167.666666666667</v>
      </c>
      <c r="M26">
        <f t="shared" si="5"/>
        <v>36</v>
      </c>
    </row>
    <row r="27" spans="1:15" ht="15">
      <c r="A27" s="59" t="s">
        <v>100</v>
      </c>
      <c r="B27" s="10"/>
      <c r="C27" s="10"/>
      <c r="D27" s="10"/>
      <c r="E27" s="11"/>
      <c r="F27" s="11"/>
      <c r="G27" s="11"/>
      <c r="H27" s="11"/>
      <c r="I27" s="12">
        <f>SUM(G20:G26)</f>
        <v>11818</v>
      </c>
      <c r="J27" s="12">
        <f>RANK(I27,$I$19:$I$161,0)</f>
        <v>4</v>
      </c>
      <c r="K27" s="11"/>
      <c r="L27" s="11"/>
      <c r="M27" s="10"/>
      <c r="N27" s="12">
        <f>SUM(L20:L26)</f>
        <v>17932.666666666675</v>
      </c>
      <c r="O27" s="15">
        <v>3</v>
      </c>
    </row>
    <row r="28" spans="1:13" ht="12.75">
      <c r="A28" s="27" t="s">
        <v>46</v>
      </c>
      <c r="B28" t="str">
        <f>VLOOKUP(A28,Мандатная!$A$16:$H$145,2,FALSE)</f>
        <v>Соколов</v>
      </c>
      <c r="C28" t="str">
        <f>VLOOKUP(A28,Мандатная!$A$16:$H$145,3,FALSE)</f>
        <v>Семён</v>
      </c>
      <c r="D28" t="str">
        <f>VLOOKUP(A28,Мандатная!$A$16:$H$145,5,FALSE)</f>
        <v>Ярославская область</v>
      </c>
      <c r="E28" s="2">
        <f>VLOOKUP(A28,Плав!$A$9:$F$66,6,FALSE)</f>
        <v>889</v>
      </c>
      <c r="F28" s="2">
        <f>VLOOKUP(A28,Стр!$A$9:$F$143,6,FALSE)</f>
        <v>856</v>
      </c>
      <c r="G28" s="2">
        <f t="shared" si="2"/>
        <v>1745</v>
      </c>
      <c r="H28" s="2">
        <f aca="true" t="shared" si="6" ref="H28:H34">RANK(G28,$G$12:$G$154,0)</f>
        <v>26</v>
      </c>
      <c r="I28" s="2"/>
      <c r="J28" s="2"/>
      <c r="K28" s="2">
        <f>VLOOKUP(A28,Бег!$A$9:$F$140,6,FALSE)</f>
        <v>469.166666666667</v>
      </c>
      <c r="L28" s="2">
        <f t="shared" si="3"/>
        <v>2214.166666666667</v>
      </c>
      <c r="M28">
        <f aca="true" t="shared" si="7" ref="M28:M34">RANK(L28,$L$12:$L$154,0)</f>
        <v>35</v>
      </c>
    </row>
    <row r="29" spans="1:13" ht="12.75">
      <c r="A29" s="27" t="s">
        <v>47</v>
      </c>
      <c r="B29" t="str">
        <f>VLOOKUP(A29,Мандатная!$A$16:$H$145,2,FALSE)</f>
        <v>Черепенин</v>
      </c>
      <c r="C29" t="str">
        <f>VLOOKUP(A29,Мандатная!$A$16:$H$145,3,FALSE)</f>
        <v>Александр</v>
      </c>
      <c r="D29" t="str">
        <f>VLOOKUP(A29,Мандатная!$A$16:$H$145,5,FALSE)</f>
        <v>г. Рыбинск</v>
      </c>
      <c r="E29" s="2">
        <f>VLOOKUP(A29,Плав!$A$9:$F$66,6,FALSE)</f>
        <v>906</v>
      </c>
      <c r="F29" s="2">
        <f>VLOOKUP(A29,Стр!$A$9:$F$143,6,FALSE)</f>
        <v>952</v>
      </c>
      <c r="G29" s="2">
        <f t="shared" si="2"/>
        <v>1858</v>
      </c>
      <c r="H29" s="2">
        <f t="shared" si="6"/>
        <v>17</v>
      </c>
      <c r="I29" s="2"/>
      <c r="J29" s="2"/>
      <c r="K29" s="2">
        <f>VLOOKUP(A29,Бег!$A$9:$F$140,6,FALSE)</f>
        <v>0</v>
      </c>
      <c r="L29" s="2">
        <f t="shared" si="3"/>
        <v>1858</v>
      </c>
      <c r="M29">
        <f t="shared" si="7"/>
        <v>42</v>
      </c>
    </row>
    <row r="30" spans="1:13" ht="12.75">
      <c r="A30" s="27" t="s">
        <v>48</v>
      </c>
      <c r="B30" t="str">
        <f>VLOOKUP(A30,Мандатная!$A$16:$H$145,2,FALSE)</f>
        <v>Крымов</v>
      </c>
      <c r="C30" t="str">
        <f>VLOOKUP(A30,Мандатная!$A$16:$H$145,3,FALSE)</f>
        <v>Евгений</v>
      </c>
      <c r="E30" s="2">
        <f>VLOOKUP(A30,Плав!$A$9:$F$66,6,FALSE)</f>
        <v>826</v>
      </c>
      <c r="F30" s="2">
        <f>VLOOKUP(A30,Стр!$A$9:$F$143,6,FALSE)</f>
        <v>160</v>
      </c>
      <c r="G30" s="2">
        <f t="shared" si="2"/>
        <v>986</v>
      </c>
      <c r="H30" s="2">
        <f t="shared" si="6"/>
        <v>45</v>
      </c>
      <c r="I30" s="2"/>
      <c r="J30" s="2"/>
      <c r="K30" s="2">
        <f>VLOOKUP(A30,Бег!$A$9:$F$140,6,FALSE)</f>
        <v>413.666666666667</v>
      </c>
      <c r="L30" s="2">
        <f t="shared" si="3"/>
        <v>1399.666666666667</v>
      </c>
      <c r="M30">
        <f t="shared" si="7"/>
        <v>45</v>
      </c>
    </row>
    <row r="31" spans="1:13" ht="12.75">
      <c r="A31" s="27" t="s">
        <v>49</v>
      </c>
      <c r="B31" t="str">
        <f>VLOOKUP(A31,Мандатная!$A$16:$H$145,2,FALSE)</f>
        <v>Маслов</v>
      </c>
      <c r="C31" t="str">
        <f>VLOOKUP(A31,Мандатная!$A$16:$H$145,3,FALSE)</f>
        <v>Станислав</v>
      </c>
      <c r="E31" s="2">
        <f>VLOOKUP(A31,Плав!$A$9:$F$66,6,FALSE)</f>
        <v>738</v>
      </c>
      <c r="F31" s="2">
        <f>VLOOKUP(A31,Стр!$A$9:$F$143,6,FALSE)</f>
        <v>832</v>
      </c>
      <c r="G31" s="2">
        <f t="shared" si="2"/>
        <v>1570</v>
      </c>
      <c r="H31" s="2">
        <f t="shared" si="6"/>
        <v>35</v>
      </c>
      <c r="I31" s="2"/>
      <c r="J31" s="2"/>
      <c r="K31" s="2">
        <f>VLOOKUP(A31,Бег!$A$9:$F$140,6,FALSE)</f>
        <v>1018.16666666667</v>
      </c>
      <c r="L31" s="2">
        <f t="shared" si="3"/>
        <v>2588.16666666667</v>
      </c>
      <c r="M31">
        <f t="shared" si="7"/>
        <v>23</v>
      </c>
    </row>
    <row r="32" spans="1:13" ht="12.75">
      <c r="A32" s="27" t="s">
        <v>50</v>
      </c>
      <c r="B32" t="str">
        <f>VLOOKUP(A32,Мандатная!$A$16:$H$145,2,FALSE)</f>
        <v>Ульянов</v>
      </c>
      <c r="C32" t="str">
        <f>VLOOKUP(A32,Мандатная!$A$16:$H$145,3,FALSE)</f>
        <v>Дмитрий</v>
      </c>
      <c r="E32" s="2">
        <f>VLOOKUP(A32,Плав!$A$9:$F$66,6,FALSE)</f>
        <v>878</v>
      </c>
      <c r="F32" s="2">
        <f>VLOOKUP(A32,Стр!$A$9:$F$143,6,FALSE)</f>
        <v>1096</v>
      </c>
      <c r="G32" s="2">
        <f>E32+F32</f>
        <v>1974</v>
      </c>
      <c r="H32" s="2">
        <f t="shared" si="6"/>
        <v>8</v>
      </c>
      <c r="I32" s="2"/>
      <c r="J32" s="2"/>
      <c r="K32" s="2">
        <f>VLOOKUP(A32,Бег!$A$9:$F$140,6,FALSE)</f>
        <v>874.166666666667</v>
      </c>
      <c r="L32" s="2">
        <f>E32+F32+K32</f>
        <v>2848.166666666667</v>
      </c>
      <c r="M32">
        <f t="shared" si="7"/>
        <v>10</v>
      </c>
    </row>
    <row r="33" spans="1:13" ht="12.75">
      <c r="A33" s="27" t="s">
        <v>1462</v>
      </c>
      <c r="B33" t="str">
        <f>VLOOKUP(A33,Мандатная!$A$16:$H$145,2,FALSE)</f>
        <v>Чепурной</v>
      </c>
      <c r="C33" t="str">
        <f>VLOOKUP(A33,Мандатная!$A$16:$H$145,3,FALSE)</f>
        <v>Марк</v>
      </c>
      <c r="E33" s="2">
        <f>VLOOKUP(A33,Плав!$A$9:$F$66,6,FALSE)</f>
        <v>1052</v>
      </c>
      <c r="F33" s="2">
        <f>VLOOKUP(A33,Стр!$A$9:$F$143,6,FALSE)</f>
        <v>568</v>
      </c>
      <c r="G33" s="2">
        <f>E33+F33</f>
        <v>1620</v>
      </c>
      <c r="H33" s="2">
        <f t="shared" si="6"/>
        <v>34</v>
      </c>
      <c r="I33" s="2"/>
      <c r="J33" s="2"/>
      <c r="K33" s="2">
        <f>VLOOKUP(A33,Бег!$A$9:$F$140,6,FALSE)</f>
        <v>398.666666666667</v>
      </c>
      <c r="L33" s="2">
        <f>E33+F33+K33</f>
        <v>2018.666666666667</v>
      </c>
      <c r="M33">
        <f t="shared" si="7"/>
        <v>40</v>
      </c>
    </row>
    <row r="34" spans="1:13" ht="12.75">
      <c r="A34" s="27" t="s">
        <v>1463</v>
      </c>
      <c r="B34" t="str">
        <f>VLOOKUP(A34,Мандатная!$A$16:$H$145,2,FALSE)</f>
        <v>Харланов </v>
      </c>
      <c r="C34" t="str">
        <f>VLOOKUP(A34,Мандатная!$A$16:$H$145,3,FALSE)</f>
        <v>Никита</v>
      </c>
      <c r="E34" s="2">
        <f>VLOOKUP(A34,Плав!$A$9:$F$66,6,FALSE)</f>
        <v>560</v>
      </c>
      <c r="F34" s="2">
        <f>VLOOKUP(A34,Стр!$A$9:$F$143,6,FALSE)</f>
        <v>928</v>
      </c>
      <c r="G34" s="2">
        <f t="shared" si="2"/>
        <v>1488</v>
      </c>
      <c r="H34" s="2">
        <f t="shared" si="6"/>
        <v>37</v>
      </c>
      <c r="I34" s="2"/>
      <c r="J34" s="2"/>
      <c r="K34" s="2">
        <f>VLOOKUP(A34,Бег!$A$9:$F$140,6,FALSE)</f>
        <v>799.166666666667</v>
      </c>
      <c r="L34" s="2">
        <f t="shared" si="3"/>
        <v>2287.166666666667</v>
      </c>
      <c r="M34">
        <f t="shared" si="7"/>
        <v>34</v>
      </c>
    </row>
    <row r="35" spans="1:15" ht="15">
      <c r="A35" s="59" t="s">
        <v>107</v>
      </c>
      <c r="B35" s="10"/>
      <c r="C35" s="10"/>
      <c r="D35" s="10"/>
      <c r="E35" s="11"/>
      <c r="F35" s="11"/>
      <c r="G35" s="11"/>
      <c r="H35" s="11"/>
      <c r="I35" s="12">
        <f>SUM(G28:G34)</f>
        <v>11241</v>
      </c>
      <c r="J35" s="12">
        <f>RANK(I35,$I$19:$I$161,0)</f>
        <v>6</v>
      </c>
      <c r="K35" s="11"/>
      <c r="L35" s="11"/>
      <c r="M35" s="10"/>
      <c r="N35" s="12">
        <f>SUM(L28:L34)</f>
        <v>15214.000000000007</v>
      </c>
      <c r="O35" s="15">
        <v>6</v>
      </c>
    </row>
    <row r="36" spans="1:15" ht="12.75">
      <c r="A36" s="27" t="s">
        <v>73</v>
      </c>
      <c r="B36" s="13" t="str">
        <f>VLOOKUP(A36,Мандатная!$A$16:$H$145,2,FALSE)</f>
        <v>Данилов</v>
      </c>
      <c r="C36" s="13" t="str">
        <f>VLOOKUP(A36,Мандатная!$A$16:$H$145,3,FALSE)</f>
        <v>Егор</v>
      </c>
      <c r="D36" s="13" t="str">
        <f>VLOOKUP(A36,Мандатная!$A$16:$H$145,5,FALSE)</f>
        <v>Самарская область</v>
      </c>
      <c r="E36" s="14">
        <f>VLOOKUP(A36,Плав!$A$9:$F$66,6,FALSE)</f>
        <v>1017</v>
      </c>
      <c r="F36" s="2">
        <f>VLOOKUP(A36,Стр!$A$9:$F$143,6,FALSE)</f>
        <v>928</v>
      </c>
      <c r="G36" s="14">
        <f t="shared" si="2"/>
        <v>1945</v>
      </c>
      <c r="H36" s="2">
        <f aca="true" t="shared" si="8" ref="H36:H42">RANK(G36,$G$12:$G$154,0)</f>
        <v>11</v>
      </c>
      <c r="I36" s="14"/>
      <c r="J36" s="14"/>
      <c r="K36" s="2">
        <f>VLOOKUP(A36,Бег!$A$9:$F$140,6,FALSE)</f>
        <v>1016.66666666667</v>
      </c>
      <c r="L36" s="14">
        <f t="shared" si="3"/>
        <v>2961.66666666667</v>
      </c>
      <c r="M36">
        <f aca="true" t="shared" si="9" ref="M36:M42">RANK(L36,$L$12:$L$154,0)</f>
        <v>5</v>
      </c>
      <c r="N36" s="13"/>
      <c r="O36" s="13"/>
    </row>
    <row r="37" spans="1:13" ht="12.75">
      <c r="A37" s="27" t="s">
        <v>74</v>
      </c>
      <c r="B37" t="str">
        <f>VLOOKUP(A37,Мандатная!$A$16:$H$145,2,FALSE)</f>
        <v>Привалов</v>
      </c>
      <c r="C37" t="str">
        <f>VLOOKUP(A37,Мандатная!$A$16:$H$145,3,FALSE)</f>
        <v>Михаил</v>
      </c>
      <c r="D37" t="str">
        <f>VLOOKUP(A37,Мандатная!$A$16:$H$145,5,FALSE)</f>
        <v>г. Самара</v>
      </c>
      <c r="E37" s="2">
        <f>VLOOKUP(A37,Плав!$A$9:$F$66,6,FALSE)</f>
        <v>0</v>
      </c>
      <c r="F37" s="2">
        <f>VLOOKUP(A37,Стр!$A$9:$F$143,6,FALSE)</f>
        <v>952</v>
      </c>
      <c r="G37" s="2">
        <f t="shared" si="2"/>
        <v>952</v>
      </c>
      <c r="H37" s="2">
        <f t="shared" si="8"/>
        <v>46</v>
      </c>
      <c r="I37" s="2"/>
      <c r="J37" s="2"/>
      <c r="K37" s="2">
        <f>VLOOKUP(A37,Бег!$A$9:$F$140,6,FALSE)</f>
        <v>746.666666666667</v>
      </c>
      <c r="L37" s="2">
        <f t="shared" si="3"/>
        <v>1698.666666666667</v>
      </c>
      <c r="M37">
        <f t="shared" si="9"/>
        <v>43</v>
      </c>
    </row>
    <row r="38" spans="1:13" ht="12.75">
      <c r="A38" s="27" t="s">
        <v>75</v>
      </c>
      <c r="B38" t="str">
        <f>VLOOKUP(A38,Мандатная!$A$16:$H$145,2,FALSE)</f>
        <v>Айбушев</v>
      </c>
      <c r="C38" t="str">
        <f>VLOOKUP(A38,Мандатная!$A$16:$H$145,3,FALSE)</f>
        <v>Марат</v>
      </c>
      <c r="E38" s="2">
        <f>VLOOKUP(A38,Плав!$A$9:$F$66,6,FALSE)</f>
        <v>988</v>
      </c>
      <c r="F38" s="2">
        <f>VLOOKUP(A38,Стр!$A$9:$F$143,6,FALSE)</f>
        <v>640</v>
      </c>
      <c r="G38" s="2">
        <f t="shared" si="2"/>
        <v>1628</v>
      </c>
      <c r="H38" s="2">
        <f t="shared" si="8"/>
        <v>33</v>
      </c>
      <c r="I38" s="2"/>
      <c r="J38" s="2"/>
      <c r="K38" s="2">
        <f>VLOOKUP(A38,Бег!$A$9:$F$140,6,FALSE)</f>
        <v>880.166666666667</v>
      </c>
      <c r="L38" s="2">
        <f t="shared" si="3"/>
        <v>2508.166666666667</v>
      </c>
      <c r="M38">
        <f t="shared" si="9"/>
        <v>28</v>
      </c>
    </row>
    <row r="39" spans="1:13" ht="12.75">
      <c r="A39" s="27" t="s">
        <v>76</v>
      </c>
      <c r="B39" t="str">
        <f>VLOOKUP(A39,Мандатная!$A$16:$H$145,2,FALSE)</f>
        <v>Лазутов</v>
      </c>
      <c r="C39" t="str">
        <f>VLOOKUP(A39,Мандатная!$A$16:$H$145,3,FALSE)</f>
        <v>Денис</v>
      </c>
      <c r="E39" s="2">
        <f>VLOOKUP(A39,Плав!$A$9:$F$66,6,FALSE)</f>
        <v>927</v>
      </c>
      <c r="F39" s="2">
        <f>VLOOKUP(A39,Стр!$A$9:$F$143,6,FALSE)</f>
        <v>832</v>
      </c>
      <c r="G39" s="2">
        <f t="shared" si="2"/>
        <v>1759</v>
      </c>
      <c r="H39" s="2">
        <f t="shared" si="8"/>
        <v>25</v>
      </c>
      <c r="I39" s="2"/>
      <c r="J39" s="2"/>
      <c r="K39" s="2">
        <f>VLOOKUP(A39,Бег!$A$9:$F$140,6,FALSE)</f>
        <v>628.166666666667</v>
      </c>
      <c r="L39" s="2">
        <f t="shared" si="3"/>
        <v>2387.166666666667</v>
      </c>
      <c r="M39">
        <f t="shared" si="9"/>
        <v>31</v>
      </c>
    </row>
    <row r="40" spans="1:13" ht="12.75">
      <c r="A40" s="27" t="s">
        <v>77</v>
      </c>
      <c r="B40" t="str">
        <f>VLOOKUP(A40,Мандатная!$A$16:$H$145,2,FALSE)</f>
        <v>Касаткин</v>
      </c>
      <c r="C40" t="str">
        <f>VLOOKUP(A40,Мандатная!$A$16:$H$145,3,FALSE)</f>
        <v>Сергей</v>
      </c>
      <c r="E40" s="2">
        <f>VLOOKUP(A40,Плав!$A$9:$F$66,6,FALSE)</f>
        <v>1063</v>
      </c>
      <c r="F40" s="2">
        <f>VLOOKUP(A40,Стр!$A$9:$F$143,6,FALSE)</f>
        <v>1000</v>
      </c>
      <c r="G40" s="2">
        <f>E40+F40</f>
        <v>2063</v>
      </c>
      <c r="H40" s="2">
        <f t="shared" si="8"/>
        <v>4</v>
      </c>
      <c r="I40" s="2"/>
      <c r="J40" s="2"/>
      <c r="K40" s="2">
        <f>VLOOKUP(A40,Бег!$A$9:$F$140,6,FALSE)</f>
        <v>841.166666666667</v>
      </c>
      <c r="L40" s="2">
        <f>E40+F40+K40</f>
        <v>2904.166666666667</v>
      </c>
      <c r="M40">
        <f t="shared" si="9"/>
        <v>6</v>
      </c>
    </row>
    <row r="41" spans="1:13" ht="12.75">
      <c r="A41" s="27" t="s">
        <v>1464</v>
      </c>
      <c r="B41" t="str">
        <f>VLOOKUP(A41,Мандатная!$A$16:$H$145,2,FALSE)</f>
        <v>Селеверстов</v>
      </c>
      <c r="C41" t="str">
        <f>VLOOKUP(A41,Мандатная!$A$16:$H$145,3,FALSE)</f>
        <v>Алексей</v>
      </c>
      <c r="D41" t="str">
        <f>VLOOKUP(A41,Мандатная!$A$16:$H$145,5,FALSE)</f>
        <v> </v>
      </c>
      <c r="E41" s="2">
        <f>VLOOKUP(A41,Плав!$A$9:$F$66,6,FALSE)</f>
        <v>968</v>
      </c>
      <c r="F41" s="2">
        <f>VLOOKUP(A41,Стр!$A$9:$F$143,6,FALSE)</f>
        <v>832</v>
      </c>
      <c r="G41" s="2">
        <f>E41+F41</f>
        <v>1800</v>
      </c>
      <c r="H41" s="2">
        <f t="shared" si="8"/>
        <v>22</v>
      </c>
      <c r="I41" s="2"/>
      <c r="J41" s="2"/>
      <c r="K41" s="2">
        <f>VLOOKUP(A41,Бег!$A$9:$F$140,6,FALSE)</f>
        <v>934.166666666667</v>
      </c>
      <c r="L41" s="2">
        <f>E41+F41+K41</f>
        <v>2734.166666666667</v>
      </c>
      <c r="M41">
        <f t="shared" si="9"/>
        <v>15</v>
      </c>
    </row>
    <row r="42" spans="1:13" ht="12.75">
      <c r="A42" s="27" t="s">
        <v>1465</v>
      </c>
      <c r="B42" t="str">
        <f>VLOOKUP(A42,Мандатная!$A$16:$H$145,2,FALSE)</f>
        <v>Сергеев </v>
      </c>
      <c r="C42" t="str">
        <f>VLOOKUP(A42,Мандатная!$A$16:$H$145,3,FALSE)</f>
        <v>Сергей</v>
      </c>
      <c r="D42" t="str">
        <f>VLOOKUP(A42,Мандатная!$A$16:$H$145,5,FALSE)</f>
        <v> </v>
      </c>
      <c r="E42" s="2">
        <f>VLOOKUP(A42,Плав!$A$9:$F$66,6,FALSE)</f>
        <v>1020</v>
      </c>
      <c r="F42" s="2">
        <f>VLOOKUP(A42,Стр!$A$9:$F$143,6,FALSE)</f>
        <v>808</v>
      </c>
      <c r="G42" s="2">
        <f t="shared" si="2"/>
        <v>1828</v>
      </c>
      <c r="H42" s="2">
        <f t="shared" si="8"/>
        <v>19</v>
      </c>
      <c r="I42" s="2"/>
      <c r="J42" s="2"/>
      <c r="K42" s="2">
        <f>VLOOKUP(A42,Бег!$A$9:$F$140,6,FALSE)</f>
        <v>650.666666666667</v>
      </c>
      <c r="L42" s="2">
        <f t="shared" si="3"/>
        <v>2478.666666666667</v>
      </c>
      <c r="M42">
        <f t="shared" si="9"/>
        <v>29</v>
      </c>
    </row>
    <row r="43" spans="1:15" ht="15">
      <c r="A43" s="59" t="s">
        <v>108</v>
      </c>
      <c r="B43" s="10"/>
      <c r="C43" s="10"/>
      <c r="D43" s="10"/>
      <c r="E43" s="11"/>
      <c r="F43" s="11"/>
      <c r="G43" s="11"/>
      <c r="H43" s="11"/>
      <c r="I43" s="12">
        <f>SUM(G36:G42)</f>
        <v>11975</v>
      </c>
      <c r="J43" s="12">
        <f>RANK(I43,$I$19:$I$161,0)</f>
        <v>3</v>
      </c>
      <c r="K43" s="11"/>
      <c r="L43" s="11"/>
      <c r="M43" s="10"/>
      <c r="N43" s="12">
        <f>SUM(L36:L42)</f>
        <v>17672.666666666675</v>
      </c>
      <c r="O43" s="15">
        <v>4</v>
      </c>
    </row>
    <row r="44" spans="1:13" ht="12.75">
      <c r="A44" s="27" t="s">
        <v>78</v>
      </c>
      <c r="B44" t="str">
        <f>VLOOKUP(A44,Мандатная!$A$16:$H$145,2,FALSE)</f>
        <v>Сидоров </v>
      </c>
      <c r="C44" t="str">
        <f>VLOOKUP(A44,Мандатная!$A$16:$H$145,3,FALSE)</f>
        <v>Юрий</v>
      </c>
      <c r="D44" t="str">
        <f>VLOOKUP(A44,Мандатная!$A$16:$H$145,5,FALSE)</f>
        <v>Краснодарский край</v>
      </c>
      <c r="E44" s="2">
        <f>VLOOKUP(A44,Плав!$A$9:$F$66,6,FALSE)</f>
        <v>935</v>
      </c>
      <c r="F44" s="2">
        <f>VLOOKUP(A44,Стр!$A$9:$F$143,6,FALSE)</f>
        <v>832</v>
      </c>
      <c r="G44" s="2">
        <f>E44+F44</f>
        <v>1767</v>
      </c>
      <c r="H44" s="2">
        <f aca="true" t="shared" si="10" ref="H44:H50">RANK(G44,$G$12:$G$154,0)</f>
        <v>23</v>
      </c>
      <c r="I44" s="2"/>
      <c r="J44" s="2"/>
      <c r="K44" s="2">
        <f>VLOOKUP(A44,Бег!$A$9:$F$140,6,FALSE)</f>
        <v>787.166666666667</v>
      </c>
      <c r="L44" s="2">
        <f>E44+F44+K44</f>
        <v>2554.166666666667</v>
      </c>
      <c r="M44">
        <f aca="true" t="shared" si="11" ref="M44:M50">RANK(L44,$L$12:$L$154,0)</f>
        <v>27</v>
      </c>
    </row>
    <row r="45" spans="1:13" ht="12.75">
      <c r="A45" s="27" t="s">
        <v>79</v>
      </c>
      <c r="B45" t="str">
        <f>VLOOKUP(A45,Мандатная!$A$16:$H$145,2,FALSE)</f>
        <v>Привалов</v>
      </c>
      <c r="C45" t="str">
        <f>VLOOKUP(A45,Мандатная!$A$16:$H$145,3,FALSE)</f>
        <v>Дмитрий</v>
      </c>
      <c r="D45" t="str">
        <f>VLOOKUP(A45,Мандатная!$A$16:$H$145,5,FALSE)</f>
        <v>г. Новороссийск</v>
      </c>
      <c r="E45" s="2">
        <f>VLOOKUP(A45,Плав!$A$9:$F$66,6,FALSE)</f>
        <v>862</v>
      </c>
      <c r="F45" s="2">
        <f>VLOOKUP(A45,Стр!$A$9:$F$143,6,FALSE)</f>
        <v>904</v>
      </c>
      <c r="G45" s="2">
        <f t="shared" si="2"/>
        <v>1766</v>
      </c>
      <c r="H45" s="2">
        <f t="shared" si="10"/>
        <v>24</v>
      </c>
      <c r="I45" s="2"/>
      <c r="J45" s="2"/>
      <c r="K45" s="2">
        <f>VLOOKUP(A45,Бег!$A$9:$F$140,6,FALSE)</f>
        <v>629.666666666667</v>
      </c>
      <c r="L45" s="2">
        <f t="shared" si="3"/>
        <v>2395.666666666667</v>
      </c>
      <c r="M45">
        <f t="shared" si="11"/>
        <v>30</v>
      </c>
    </row>
    <row r="46" spans="1:13" ht="12.75">
      <c r="A46" s="27" t="s">
        <v>80</v>
      </c>
      <c r="B46" t="str">
        <f>VLOOKUP(A46,Мандатная!$A$16:$H$145,2,FALSE)</f>
        <v>Зинович</v>
      </c>
      <c r="C46" t="str">
        <f>VLOOKUP(A46,Мандатная!$A$16:$H$145,3,FALSE)</f>
        <v>Виктор</v>
      </c>
      <c r="D46" t="str">
        <f>VLOOKUP(A46,Мандатная!$A$16:$H$145,5,FALSE)</f>
        <v>Новороссийская морская школа</v>
      </c>
      <c r="E46" s="2">
        <f>VLOOKUP(A46,Плав!$A$9:$F$66,6,FALSE)</f>
        <v>945</v>
      </c>
      <c r="F46" s="2">
        <f>VLOOKUP(A46,Стр!$A$9:$F$143,6,FALSE)</f>
        <v>904</v>
      </c>
      <c r="G46" s="2">
        <f t="shared" si="2"/>
        <v>1849</v>
      </c>
      <c r="H46" s="2">
        <f t="shared" si="10"/>
        <v>18</v>
      </c>
      <c r="I46" s="2"/>
      <c r="J46" s="2"/>
      <c r="K46" s="2">
        <f>VLOOKUP(A46,Бег!$A$9:$F$140,6,FALSE)</f>
        <v>781.166666666667</v>
      </c>
      <c r="L46" s="2">
        <f t="shared" si="3"/>
        <v>2630.166666666667</v>
      </c>
      <c r="M46">
        <f t="shared" si="11"/>
        <v>19</v>
      </c>
    </row>
    <row r="47" spans="1:13" ht="12.75">
      <c r="A47" s="27" t="s">
        <v>81</v>
      </c>
      <c r="B47" t="str">
        <f>VLOOKUP(A47,Мандатная!$A$16:$H$145,2,FALSE)</f>
        <v>Коржов </v>
      </c>
      <c r="C47" t="str">
        <f>VLOOKUP(A47,Мандатная!$A$16:$H$145,3,FALSE)</f>
        <v>Фёдор</v>
      </c>
      <c r="E47" s="2">
        <f>VLOOKUP(A47,Плав!$A$9:$F$66,6,FALSE)</f>
        <v>714</v>
      </c>
      <c r="F47" s="2">
        <f>VLOOKUP(A47,Стр!$A$9:$F$143,6,FALSE)</f>
        <v>784</v>
      </c>
      <c r="G47" s="2">
        <f t="shared" si="2"/>
        <v>1498</v>
      </c>
      <c r="H47" s="2">
        <f t="shared" si="10"/>
        <v>36</v>
      </c>
      <c r="I47" s="2"/>
      <c r="J47" s="2"/>
      <c r="K47" s="2">
        <f>VLOOKUP(A47,Бег!$A$9:$F$140,6,FALSE)</f>
        <v>604.166666666667</v>
      </c>
      <c r="L47" s="2">
        <f t="shared" si="3"/>
        <v>2102.166666666667</v>
      </c>
      <c r="M47">
        <f t="shared" si="11"/>
        <v>38</v>
      </c>
    </row>
    <row r="48" spans="1:13" ht="12.75">
      <c r="A48" s="27" t="s">
        <v>82</v>
      </c>
      <c r="B48" t="str">
        <f>VLOOKUP(A48,Мандатная!$A$16:$H$145,2,FALSE)</f>
        <v>Загродский</v>
      </c>
      <c r="C48" t="str">
        <f>VLOOKUP(A48,Мандатная!$A$16:$H$145,3,FALSE)</f>
        <v>Николай</v>
      </c>
      <c r="E48" s="2">
        <f>VLOOKUP(A48,Плав!$A$9:$F$66,6,FALSE)</f>
        <v>669</v>
      </c>
      <c r="F48" s="2">
        <f>VLOOKUP(A48,Стр!$A$9:$F$143,6,FALSE)</f>
        <v>784</v>
      </c>
      <c r="G48" s="2">
        <f>E48+F48</f>
        <v>1453</v>
      </c>
      <c r="H48" s="2">
        <f t="shared" si="10"/>
        <v>39</v>
      </c>
      <c r="I48" s="2"/>
      <c r="J48" s="2"/>
      <c r="K48" s="2">
        <f>VLOOKUP(A48,Бег!$A$9:$F$140,6,FALSE)</f>
        <v>173.666666666667</v>
      </c>
      <c r="L48" s="2">
        <f>E48+F48+K48</f>
        <v>1626.666666666667</v>
      </c>
      <c r="M48">
        <f t="shared" si="11"/>
        <v>44</v>
      </c>
    </row>
    <row r="49" spans="1:13" ht="12.75">
      <c r="A49" s="27" t="s">
        <v>1466</v>
      </c>
      <c r="B49" t="str">
        <f>VLOOKUP(A49,Мандатная!$A$16:$H$145,2,FALSE)</f>
        <v>Ефремов </v>
      </c>
      <c r="C49" t="str">
        <f>VLOOKUP(A49,Мандатная!$A$16:$H$145,3,FALSE)</f>
        <v>Максим</v>
      </c>
      <c r="E49" s="2">
        <f>VLOOKUP(A49,Плав!$A$9:$F$66,6,FALSE)</f>
        <v>605</v>
      </c>
      <c r="F49" s="2">
        <f>VLOOKUP(A49,Стр!$A$9:$F$143,6,FALSE)</f>
        <v>880</v>
      </c>
      <c r="G49" s="2">
        <f>E49+F49</f>
        <v>1485</v>
      </c>
      <c r="H49" s="2">
        <f t="shared" si="10"/>
        <v>38</v>
      </c>
      <c r="I49" s="2"/>
      <c r="J49" s="2"/>
      <c r="K49" s="2">
        <f>VLOOKUP(A49,Бег!$A$9:$F$140,6,FALSE)</f>
        <v>677.666666666667</v>
      </c>
      <c r="L49" s="2">
        <f>E49+F49+K49</f>
        <v>2162.666666666667</v>
      </c>
      <c r="M49">
        <f t="shared" si="11"/>
        <v>37</v>
      </c>
    </row>
    <row r="50" spans="1:13" ht="12.75">
      <c r="A50" s="27" t="s">
        <v>1467</v>
      </c>
      <c r="B50" t="str">
        <f>VLOOKUP(A50,Мандатная!$A$16:$H$145,2,FALSE)</f>
        <v>Костин </v>
      </c>
      <c r="C50" t="str">
        <f>VLOOKUP(A50,Мандатная!$A$16:$H$145,3,FALSE)</f>
        <v>Сергей</v>
      </c>
      <c r="E50" s="2">
        <f>VLOOKUP(A50,Плав!$A$9:$F$66,6,FALSE)</f>
        <v>1085</v>
      </c>
      <c r="F50" s="2">
        <f>VLOOKUP(A50,Стр!$A$9:$F$143,6,FALSE)</f>
        <v>736</v>
      </c>
      <c r="G50" s="2">
        <f t="shared" si="2"/>
        <v>1821</v>
      </c>
      <c r="H50" s="2">
        <f t="shared" si="10"/>
        <v>20</v>
      </c>
      <c r="I50" s="2"/>
      <c r="J50" s="2"/>
      <c r="K50" s="2">
        <f>VLOOKUP(A50,Бег!$A$9:$F$140,6,FALSE)</f>
        <v>739.166666666667</v>
      </c>
      <c r="L50" s="2">
        <f t="shared" si="3"/>
        <v>2560.166666666667</v>
      </c>
      <c r="M50">
        <f t="shared" si="11"/>
        <v>26</v>
      </c>
    </row>
    <row r="51" spans="1:15" ht="15">
      <c r="A51" s="59" t="s">
        <v>111</v>
      </c>
      <c r="B51" s="10"/>
      <c r="C51" s="10"/>
      <c r="D51" s="10"/>
      <c r="E51" s="11"/>
      <c r="F51" s="11"/>
      <c r="G51" s="11"/>
      <c r="H51" s="11"/>
      <c r="I51" s="12">
        <f>SUM(G44:G50)</f>
        <v>11639</v>
      </c>
      <c r="J51" s="12">
        <v>5</v>
      </c>
      <c r="K51" s="11"/>
      <c r="L51" s="11"/>
      <c r="M51" s="10"/>
      <c r="N51" s="12">
        <f>SUM(L44:L50)</f>
        <v>16031.666666666672</v>
      </c>
      <c r="O51" s="15">
        <v>5</v>
      </c>
    </row>
    <row r="52" spans="1:13" ht="12.75">
      <c r="A52" s="111" t="s">
        <v>83</v>
      </c>
      <c r="B52" t="s">
        <v>1612</v>
      </c>
      <c r="C52" t="str">
        <f>VLOOKUP(A52,Мандатная!$A$16:$H$145,3,FALSE)</f>
        <v>Владислав</v>
      </c>
      <c r="D52" t="str">
        <f>VLOOKUP(A52,Мандатная!$A$16:$H$145,5,FALSE)</f>
        <v>Ульяновская область-1</v>
      </c>
      <c r="E52" s="2">
        <f>VLOOKUP(A52,Плав!$A$9:$F$66,6,FALSE)</f>
        <v>1046</v>
      </c>
      <c r="F52" s="2">
        <f>VLOOKUP(A52,Стр!$A$9:$F$143,6,FALSE)</f>
        <v>1048</v>
      </c>
      <c r="G52" s="2">
        <f t="shared" si="2"/>
        <v>2094</v>
      </c>
      <c r="H52" s="2">
        <f aca="true" t="shared" si="12" ref="H52:H58">RANK(G52,$G$12:$G$154,0)</f>
        <v>3</v>
      </c>
      <c r="I52" s="2"/>
      <c r="J52" s="2"/>
      <c r="K52" s="2">
        <f>VLOOKUP(A52,Бег!$A$9:$F$140,6,FALSE)</f>
        <v>793.166666666667</v>
      </c>
      <c r="L52" s="2">
        <f t="shared" si="3"/>
        <v>2887.166666666667</v>
      </c>
      <c r="M52">
        <f aca="true" t="shared" si="13" ref="M52:M58">RANK(L52,$L$12:$L$154,0)</f>
        <v>8</v>
      </c>
    </row>
    <row r="53" spans="1:13" ht="12.75">
      <c r="A53" s="111" t="s">
        <v>84</v>
      </c>
      <c r="B53" t="s">
        <v>1616</v>
      </c>
      <c r="C53" t="str">
        <f>VLOOKUP(A53,Мандатная!$A$16:$H$145,3,FALSE)</f>
        <v>Максим</v>
      </c>
      <c r="D53" t="s">
        <v>1735</v>
      </c>
      <c r="E53" s="2">
        <f>VLOOKUP(A53,Плав!$A$9:$F$66,6,FALSE)</f>
        <v>818</v>
      </c>
      <c r="F53" s="2">
        <f>VLOOKUP(A53,Стр!$A$9:$F$143,6,FALSE)</f>
        <v>832</v>
      </c>
      <c r="G53" s="2">
        <f aca="true" t="shared" si="14" ref="G53:G58">E53+F53</f>
        <v>1650</v>
      </c>
      <c r="H53" s="2">
        <f t="shared" si="12"/>
        <v>32</v>
      </c>
      <c r="I53" s="2"/>
      <c r="J53" s="2"/>
      <c r="K53" s="2">
        <f>VLOOKUP(A53,Бег!$A$9:$F$140,6,FALSE)</f>
        <v>716.666666666667</v>
      </c>
      <c r="L53" s="2">
        <f aca="true" t="shared" si="15" ref="L53:L58">E53+F53+K53</f>
        <v>2366.666666666667</v>
      </c>
      <c r="M53">
        <f t="shared" si="13"/>
        <v>32</v>
      </c>
    </row>
    <row r="54" spans="1:13" ht="12.75">
      <c r="A54" s="3" t="s">
        <v>1570</v>
      </c>
      <c r="B54" t="s">
        <v>1618</v>
      </c>
      <c r="E54" s="2">
        <f>VLOOKUP(A54,Плав!$A$9:$F$66,6,FALSE)</f>
        <v>1027</v>
      </c>
      <c r="F54" s="2">
        <f>VLOOKUP(A54,Стр!$A$9:$F$143,6,FALSE)</f>
        <v>712</v>
      </c>
      <c r="G54" s="2">
        <f t="shared" si="14"/>
        <v>1739</v>
      </c>
      <c r="H54" s="2">
        <f t="shared" si="12"/>
        <v>27</v>
      </c>
      <c r="I54" s="2"/>
      <c r="J54" s="2"/>
      <c r="K54" s="2">
        <f>VLOOKUP(A54,Бег!$A$9:$F$140,6,FALSE)</f>
        <v>857.666666666667</v>
      </c>
      <c r="L54" s="2">
        <f t="shared" si="15"/>
        <v>2596.666666666667</v>
      </c>
      <c r="M54">
        <f t="shared" si="13"/>
        <v>22</v>
      </c>
    </row>
    <row r="55" spans="1:13" ht="12.75">
      <c r="A55" s="3" t="s">
        <v>85</v>
      </c>
      <c r="B55" t="s">
        <v>1621</v>
      </c>
      <c r="E55" s="2">
        <f>VLOOKUP(A55,Плав!$A$9:$F$66,6,FALSE)</f>
        <v>979</v>
      </c>
      <c r="F55" s="2">
        <f>VLOOKUP(A55,Стр!$A$9:$F$143,6,FALSE)</f>
        <v>976</v>
      </c>
      <c r="G55" s="2">
        <f t="shared" si="14"/>
        <v>1955</v>
      </c>
      <c r="H55" s="2">
        <f t="shared" si="12"/>
        <v>10</v>
      </c>
      <c r="I55" s="2"/>
      <c r="J55" s="2"/>
      <c r="K55" s="2">
        <f>VLOOKUP(A55,Бег!$A$9:$F$140,6,FALSE)</f>
        <v>1033.16666666667</v>
      </c>
      <c r="L55" s="2">
        <f t="shared" si="15"/>
        <v>2988.1666666666697</v>
      </c>
      <c r="M55">
        <f t="shared" si="13"/>
        <v>4</v>
      </c>
    </row>
    <row r="56" spans="1:13" ht="12.75">
      <c r="A56" s="3" t="s">
        <v>1571</v>
      </c>
      <c r="B56" t="s">
        <v>1622</v>
      </c>
      <c r="E56" s="2">
        <f>VLOOKUP(A56,Плав!$A$9:$F$66,6,FALSE)</f>
        <v>901</v>
      </c>
      <c r="F56" s="2">
        <f>VLOOKUP(A56,Стр!$A$9:$F$143,6,FALSE)</f>
        <v>976</v>
      </c>
      <c r="G56" s="2">
        <f t="shared" si="14"/>
        <v>1877</v>
      </c>
      <c r="H56" s="2">
        <f t="shared" si="12"/>
        <v>15</v>
      </c>
      <c r="I56" s="2"/>
      <c r="J56" s="2"/>
      <c r="K56" s="2">
        <f>VLOOKUP(A56,Бег!$A$9:$F$140,6,FALSE)</f>
        <v>773.666666666667</v>
      </c>
      <c r="L56" s="2">
        <f t="shared" si="15"/>
        <v>2650.666666666667</v>
      </c>
      <c r="M56">
        <f t="shared" si="13"/>
        <v>18</v>
      </c>
    </row>
    <row r="57" spans="1:13" ht="12.75">
      <c r="A57" s="3" t="s">
        <v>1572</v>
      </c>
      <c r="B57" t="s">
        <v>1625</v>
      </c>
      <c r="E57" s="2">
        <f>VLOOKUP(A57,Плав!$A$9:$F$66,6,FALSE)</f>
        <v>956</v>
      </c>
      <c r="F57" s="2">
        <f>VLOOKUP(A57,Стр!$A$9:$F$143,6,FALSE)</f>
        <v>1024</v>
      </c>
      <c r="G57" s="2">
        <f t="shared" si="14"/>
        <v>1980</v>
      </c>
      <c r="H57" s="2">
        <f t="shared" si="12"/>
        <v>7</v>
      </c>
      <c r="I57" s="2"/>
      <c r="J57" s="2"/>
      <c r="K57" s="2">
        <f>VLOOKUP(A57,Бег!$A$9:$F$140,6,FALSE)</f>
        <v>917.666666666667</v>
      </c>
      <c r="L57" s="2">
        <f t="shared" si="15"/>
        <v>2897.666666666667</v>
      </c>
      <c r="M57">
        <f t="shared" si="13"/>
        <v>7</v>
      </c>
    </row>
    <row r="58" spans="1:13" ht="12.75">
      <c r="A58" s="3" t="s">
        <v>1573</v>
      </c>
      <c r="B58" t="s">
        <v>1627</v>
      </c>
      <c r="E58" s="2">
        <f>VLOOKUP(A58,Плав!$A$9:$F$66,6,FALSE)</f>
        <v>1019</v>
      </c>
      <c r="F58" s="2">
        <f>VLOOKUP(A58,Стр!$A$9:$F$143,6,FALSE)</f>
        <v>880</v>
      </c>
      <c r="G58" s="2">
        <f t="shared" si="14"/>
        <v>1899</v>
      </c>
      <c r="H58" s="2">
        <f t="shared" si="12"/>
        <v>14</v>
      </c>
      <c r="I58" s="2"/>
      <c r="J58" s="2"/>
      <c r="K58" s="2">
        <f>VLOOKUP(A58,Бег!$A$9:$F$140,6,FALSE)</f>
        <v>865.166666666667</v>
      </c>
      <c r="L58" s="2">
        <f t="shared" si="15"/>
        <v>2764.166666666667</v>
      </c>
      <c r="M58">
        <f t="shared" si="13"/>
        <v>13</v>
      </c>
    </row>
    <row r="59" spans="1:15" ht="15">
      <c r="A59" s="59" t="s">
        <v>112</v>
      </c>
      <c r="B59" s="10"/>
      <c r="C59" s="10"/>
      <c r="D59" s="10"/>
      <c r="E59" s="11"/>
      <c r="F59" s="11"/>
      <c r="G59" s="11"/>
      <c r="H59" s="11"/>
      <c r="I59" s="12">
        <f>G58+G57+G56+G55+G54+G53+G52</f>
        <v>13194</v>
      </c>
      <c r="J59" s="12">
        <f>RANK(I59,$I$19:$I$161,0)</f>
        <v>2</v>
      </c>
      <c r="K59" s="11"/>
      <c r="L59" s="11"/>
      <c r="M59" s="10"/>
      <c r="N59" s="12">
        <f>SUM(L52:L58)</f>
        <v>19151.166666666675</v>
      </c>
      <c r="O59" s="15">
        <v>2</v>
      </c>
    </row>
    <row r="60" spans="1:13" ht="12.75">
      <c r="A60" s="118" t="s">
        <v>86</v>
      </c>
      <c r="B60" s="176" t="s">
        <v>1630</v>
      </c>
      <c r="D60" t="s">
        <v>1629</v>
      </c>
      <c r="E60" s="2">
        <f>VLOOKUP(A60,Плав!$A$9:$F$66,6,FALSE)</f>
        <v>718</v>
      </c>
      <c r="F60" s="2">
        <f>VLOOKUP(A60,Стр!$A$9:$F$143,6,FALSE)</f>
        <v>496</v>
      </c>
      <c r="G60" s="2">
        <f aca="true" t="shared" si="16" ref="G60:G66">E60+F60</f>
        <v>1214</v>
      </c>
      <c r="H60" s="2">
        <f aca="true" t="shared" si="17" ref="H60:H66">RANK(G60,$G$12:$G$154,0)</f>
        <v>42</v>
      </c>
      <c r="I60" s="2"/>
      <c r="J60" s="2"/>
      <c r="K60" s="2">
        <f>VLOOKUP(A60,Бег!$A$9:$F$140,6,FALSE)</f>
        <v>806.666666666667</v>
      </c>
      <c r="L60" s="2">
        <f aca="true" t="shared" si="18" ref="L60:L66">E60+F60+K60</f>
        <v>2020.666666666667</v>
      </c>
      <c r="M60">
        <f aca="true" t="shared" si="19" ref="M60:M66">RANK(L60,$L$12:$L$154,0)</f>
        <v>39</v>
      </c>
    </row>
    <row r="61" spans="1:13" ht="12.75">
      <c r="A61" s="3" t="s">
        <v>1574</v>
      </c>
      <c r="B61" s="176" t="s">
        <v>1632</v>
      </c>
      <c r="D61" t="s">
        <v>1735</v>
      </c>
      <c r="E61" s="2">
        <f>VLOOKUP(A61,Плав!$A$9:$F$66,6,FALSE)</f>
        <v>738</v>
      </c>
      <c r="F61" s="2">
        <f>VLOOKUP(A61,Стр!$A$9:$F$143,6,FALSE)</f>
        <v>0</v>
      </c>
      <c r="G61" s="2">
        <f t="shared" si="16"/>
        <v>738</v>
      </c>
      <c r="H61" s="2">
        <f t="shared" si="17"/>
        <v>48</v>
      </c>
      <c r="I61" s="2"/>
      <c r="J61" s="2"/>
      <c r="K61" s="2">
        <f>VLOOKUP(A61,Бег!$A$9:$F$140,6,FALSE)</f>
        <v>593.666666666667</v>
      </c>
      <c r="L61" s="2">
        <f t="shared" si="18"/>
        <v>1331.666666666667</v>
      </c>
      <c r="M61">
        <f t="shared" si="19"/>
        <v>47</v>
      </c>
    </row>
    <row r="62" spans="1:13" ht="12.75">
      <c r="A62" s="3" t="s">
        <v>1575</v>
      </c>
      <c r="B62" s="176" t="s">
        <v>1635</v>
      </c>
      <c r="E62" s="2">
        <f>VLOOKUP(A62,Плав!$A$9:$F$66,6,FALSE)</f>
        <v>673</v>
      </c>
      <c r="F62" s="2">
        <f>VLOOKUP(A62,Стр!$A$9:$F$143,6,FALSE)</f>
        <v>520</v>
      </c>
      <c r="G62" s="2">
        <f t="shared" si="16"/>
        <v>1193</v>
      </c>
      <c r="H62" s="2">
        <f t="shared" si="17"/>
        <v>43</v>
      </c>
      <c r="I62" s="2"/>
      <c r="J62" s="2"/>
      <c r="K62" s="2">
        <f>VLOOKUP(A62,Бег!$A$9:$F$140,6,FALSE)</f>
        <v>722.666666666667</v>
      </c>
      <c r="L62" s="2">
        <f t="shared" si="18"/>
        <v>1915.666666666667</v>
      </c>
      <c r="M62">
        <f t="shared" si="19"/>
        <v>41</v>
      </c>
    </row>
    <row r="63" spans="1:13" ht="12.75">
      <c r="A63" s="3" t="s">
        <v>1576</v>
      </c>
      <c r="B63" s="176" t="s">
        <v>1638</v>
      </c>
      <c r="E63" s="2">
        <f>VLOOKUP(A63,Плав!$A$9:$F$66,6,FALSE)</f>
        <v>751</v>
      </c>
      <c r="F63" s="2">
        <f>VLOOKUP(A63,Стр!$A$9:$F$143,6,FALSE)</f>
        <v>40</v>
      </c>
      <c r="G63" s="2">
        <f t="shared" si="16"/>
        <v>791</v>
      </c>
      <c r="H63" s="2">
        <f t="shared" si="17"/>
        <v>47</v>
      </c>
      <c r="I63" s="2"/>
      <c r="J63" s="2"/>
      <c r="K63" s="2">
        <f>VLOOKUP(A63,Бег!$A$9:$F$140,6,FALSE)</f>
        <v>544.166666666667</v>
      </c>
      <c r="L63" s="2">
        <f t="shared" si="18"/>
        <v>1335.166666666667</v>
      </c>
      <c r="M63">
        <f t="shared" si="19"/>
        <v>46</v>
      </c>
    </row>
    <row r="64" spans="1:13" ht="12.75">
      <c r="A64" s="3" t="s">
        <v>1577</v>
      </c>
      <c r="B64" s="176" t="s">
        <v>1643</v>
      </c>
      <c r="E64" s="2">
        <f>VLOOKUP(A64,Плав!$A$9:$F$66,6,FALSE)</f>
        <v>425</v>
      </c>
      <c r="F64" s="2">
        <f>VLOOKUP(A64,Стр!$A$9:$F$143,6,FALSE)</f>
        <v>0</v>
      </c>
      <c r="G64" s="2">
        <f t="shared" si="16"/>
        <v>425</v>
      </c>
      <c r="H64" s="2">
        <f t="shared" si="17"/>
        <v>54</v>
      </c>
      <c r="I64" s="2"/>
      <c r="J64" s="2"/>
      <c r="K64" s="2">
        <f>VLOOKUP(A64,Бег!$A$9:$F$140,6,FALSE)</f>
        <v>296.666666666667</v>
      </c>
      <c r="L64" s="2">
        <f t="shared" si="18"/>
        <v>721.666666666667</v>
      </c>
      <c r="M64">
        <f t="shared" si="19"/>
        <v>52</v>
      </c>
    </row>
    <row r="65" spans="1:13" ht="12.75">
      <c r="A65" s="3" t="s">
        <v>1578</v>
      </c>
      <c r="B65" s="176" t="s">
        <v>1645</v>
      </c>
      <c r="E65" s="2">
        <f>VLOOKUP(A65,Плав!$A$9:$F$66,6,FALSE)</f>
        <v>446</v>
      </c>
      <c r="F65" s="2">
        <f>VLOOKUP(A65,Стр!$A$9:$F$143,6,FALSE)</f>
        <v>0</v>
      </c>
      <c r="G65" s="2">
        <f t="shared" si="16"/>
        <v>446</v>
      </c>
      <c r="H65" s="2">
        <f t="shared" si="17"/>
        <v>53</v>
      </c>
      <c r="I65" s="2"/>
      <c r="J65" s="2"/>
      <c r="K65" s="2">
        <f>VLOOKUP(A65,Бег!$A$9:$F$140,6,FALSE)</f>
        <v>467.666666666667</v>
      </c>
      <c r="L65" s="2">
        <f t="shared" si="18"/>
        <v>913.666666666667</v>
      </c>
      <c r="M65">
        <f t="shared" si="19"/>
        <v>49</v>
      </c>
    </row>
    <row r="66" spans="1:13" ht="12.75">
      <c r="A66" s="3" t="s">
        <v>1579</v>
      </c>
      <c r="B66" s="176" t="s">
        <v>1650</v>
      </c>
      <c r="E66" s="2">
        <f>VLOOKUP(A66,Плав!$A$9:$F$66,6,FALSE)</f>
        <v>612</v>
      </c>
      <c r="F66" s="2">
        <f>VLOOKUP(A66,Стр!$A$9:$F$143,6,FALSE)</f>
        <v>0</v>
      </c>
      <c r="G66" s="2">
        <f t="shared" si="16"/>
        <v>612</v>
      </c>
      <c r="H66" s="2">
        <f t="shared" si="17"/>
        <v>50</v>
      </c>
      <c r="I66" s="2"/>
      <c r="J66" s="2"/>
      <c r="K66" s="2">
        <f>VLOOKUP(A66,Бег!$A$9:$F$140,6,FALSE)</f>
        <v>233.666666666667</v>
      </c>
      <c r="L66" s="2">
        <f t="shared" si="18"/>
        <v>845.666666666667</v>
      </c>
      <c r="M66">
        <f t="shared" si="19"/>
        <v>50</v>
      </c>
    </row>
    <row r="67" spans="1:15" ht="15">
      <c r="A67" s="59" t="s">
        <v>144</v>
      </c>
      <c r="B67" s="10"/>
      <c r="C67" s="10"/>
      <c r="D67" s="10"/>
      <c r="E67" s="11"/>
      <c r="F67" s="11"/>
      <c r="G67" s="11"/>
      <c r="H67" s="11"/>
      <c r="I67" s="12">
        <f>SUM(G60:G66)</f>
        <v>5419</v>
      </c>
      <c r="J67" s="12">
        <v>7</v>
      </c>
      <c r="K67" s="11"/>
      <c r="L67" s="11"/>
      <c r="M67" s="10"/>
      <c r="N67" s="12">
        <f>SUM(L60:L66)</f>
        <v>9084.166666666668</v>
      </c>
      <c r="O67" s="15">
        <v>7</v>
      </c>
    </row>
    <row r="68" spans="1:13" ht="12.75">
      <c r="A68" s="27" t="s">
        <v>140</v>
      </c>
      <c r="B68" s="176" t="s">
        <v>1654</v>
      </c>
      <c r="D68" t="s">
        <v>1705</v>
      </c>
      <c r="E68" s="2">
        <f>VLOOKUP(A68,Плав!$A$9:$F$66,6,FALSE)</f>
        <v>470</v>
      </c>
      <c r="F68" s="2">
        <f>VLOOKUP(A68,Стр!$A$9:$F$143,6,FALSE)</f>
        <v>592</v>
      </c>
      <c r="G68" s="2">
        <f aca="true" t="shared" si="20" ref="G68:G74">E68+F68</f>
        <v>1062</v>
      </c>
      <c r="H68" s="2">
        <f aca="true" t="shared" si="21" ref="H68:H74">RANK(G68,$G$12:$G$154,0)</f>
        <v>44</v>
      </c>
      <c r="I68" s="2"/>
      <c r="J68" s="2"/>
      <c r="K68" s="2">
        <f>VLOOKUP(A68,Бег!$A$9:$F$140,6,FALSE)</f>
        <v>8.66666666666674</v>
      </c>
      <c r="L68" s="2">
        <f aca="true" t="shared" si="22" ref="L68:L74">E68+F68+K68</f>
        <v>1070.6666666666667</v>
      </c>
      <c r="M68">
        <f aca="true" t="shared" si="23" ref="M68:M74">RANK(L68,$L$12:$L$154,0)</f>
        <v>48</v>
      </c>
    </row>
    <row r="69" spans="1:13" ht="12.75">
      <c r="A69" s="27" t="s">
        <v>141</v>
      </c>
      <c r="B69" s="176" t="s">
        <v>1656</v>
      </c>
      <c r="D69" t="s">
        <v>1735</v>
      </c>
      <c r="E69" s="2">
        <f>VLOOKUP(A69,Плав!$A$9:$F$66,6,FALSE)</f>
        <v>551</v>
      </c>
      <c r="F69" s="2">
        <f>VLOOKUP(A69,Стр!$A$9:$F$143,6,FALSE)</f>
        <v>0</v>
      </c>
      <c r="G69" s="2">
        <f t="shared" si="20"/>
        <v>551</v>
      </c>
      <c r="H69" s="2">
        <f t="shared" si="21"/>
        <v>51</v>
      </c>
      <c r="I69" s="2"/>
      <c r="J69" s="2"/>
      <c r="K69" s="2">
        <f>VLOOKUP(A69,Бег!$A$9:$F$140,6,FALSE)</f>
        <v>266.666666666667</v>
      </c>
      <c r="L69" s="2">
        <f t="shared" si="22"/>
        <v>817.666666666667</v>
      </c>
      <c r="M69">
        <f t="shared" si="23"/>
        <v>51</v>
      </c>
    </row>
    <row r="70" spans="1:13" ht="12.75">
      <c r="A70" s="27" t="s">
        <v>142</v>
      </c>
      <c r="B70" s="176" t="s">
        <v>1660</v>
      </c>
      <c r="E70" s="156">
        <v>521</v>
      </c>
      <c r="F70" s="2">
        <f>VLOOKUP(A70,Стр!$A$9:$F$143,6,FALSE)</f>
        <v>184</v>
      </c>
      <c r="G70" s="2">
        <f t="shared" si="20"/>
        <v>705</v>
      </c>
      <c r="H70" s="2">
        <f t="shared" si="21"/>
        <v>49</v>
      </c>
      <c r="I70" s="2"/>
      <c r="J70" s="2"/>
      <c r="K70" s="2">
        <f>VLOOKUP(A70,Бег!$A$9:$F$140,6,FALSE)</f>
        <v>-0.333333333333258</v>
      </c>
      <c r="L70" s="2">
        <f t="shared" si="22"/>
        <v>704.6666666666667</v>
      </c>
      <c r="M70">
        <f t="shared" si="23"/>
        <v>53</v>
      </c>
    </row>
    <row r="71" spans="1:13" ht="12.75">
      <c r="A71" s="27" t="s">
        <v>1580</v>
      </c>
      <c r="B71" s="176" t="s">
        <v>1662</v>
      </c>
      <c r="E71" s="156">
        <v>464</v>
      </c>
      <c r="F71" s="2">
        <f>VLOOKUP(A71,Стр!$A$9:$F$143,6,FALSE)</f>
        <v>0</v>
      </c>
      <c r="G71" s="2">
        <f t="shared" si="20"/>
        <v>464</v>
      </c>
      <c r="H71" s="2">
        <f t="shared" si="21"/>
        <v>52</v>
      </c>
      <c r="I71" s="2"/>
      <c r="J71" s="2"/>
      <c r="K71" s="2">
        <f>VLOOKUP(A71,Бег!$A$9:$F$140,6,FALSE)</f>
        <v>181.166666666667</v>
      </c>
      <c r="L71" s="2">
        <f t="shared" si="22"/>
        <v>645.166666666667</v>
      </c>
      <c r="M71">
        <f t="shared" si="23"/>
        <v>54</v>
      </c>
    </row>
    <row r="72" spans="1:13" ht="12.75">
      <c r="A72" s="27" t="s">
        <v>143</v>
      </c>
      <c r="B72" s="176" t="s">
        <v>1665</v>
      </c>
      <c r="E72" s="156">
        <v>360</v>
      </c>
      <c r="F72" s="2">
        <f>VLOOKUP(A72,Стр!$A$9:$F$143,6,FALSE)</f>
        <v>0</v>
      </c>
      <c r="G72" s="2">
        <f t="shared" si="20"/>
        <v>360</v>
      </c>
      <c r="H72" s="2">
        <f t="shared" si="21"/>
        <v>56</v>
      </c>
      <c r="I72" s="2"/>
      <c r="J72" s="2"/>
      <c r="K72" s="2">
        <f>VLOOKUP(A72,Бег!$A$9:$F$140,6,FALSE)</f>
        <v>107.666666666667</v>
      </c>
      <c r="L72" s="2">
        <f t="shared" si="22"/>
        <v>467.66666666666697</v>
      </c>
      <c r="M72">
        <f t="shared" si="23"/>
        <v>56</v>
      </c>
    </row>
    <row r="73" spans="1:13" ht="12.75">
      <c r="A73" s="27" t="s">
        <v>1581</v>
      </c>
      <c r="B73" s="176" t="s">
        <v>1668</v>
      </c>
      <c r="E73" s="156">
        <v>174</v>
      </c>
      <c r="F73" s="2">
        <f>VLOOKUP(A73,Стр!$A$9:$F$143,6,FALSE)</f>
        <v>136</v>
      </c>
      <c r="G73" s="2">
        <f t="shared" si="20"/>
        <v>310</v>
      </c>
      <c r="H73" s="2">
        <f t="shared" si="21"/>
        <v>57</v>
      </c>
      <c r="I73" s="2"/>
      <c r="J73" s="2"/>
      <c r="K73" s="2">
        <f>VLOOKUP(A73,Бег!$A$9:$F$140,6,FALSE)</f>
        <v>-0.333333333333258</v>
      </c>
      <c r="L73" s="2">
        <f t="shared" si="22"/>
        <v>309.66666666666674</v>
      </c>
      <c r="M73">
        <f t="shared" si="23"/>
        <v>57</v>
      </c>
    </row>
    <row r="74" spans="1:13" ht="12.75">
      <c r="A74" s="27" t="s">
        <v>1582</v>
      </c>
      <c r="B74" s="176" t="s">
        <v>1672</v>
      </c>
      <c r="E74" s="156">
        <v>425</v>
      </c>
      <c r="F74" s="2">
        <f>VLOOKUP(A74,Стр!$A$9:$F$143,6,FALSE)</f>
        <v>0</v>
      </c>
      <c r="G74" s="2">
        <f t="shared" si="20"/>
        <v>425</v>
      </c>
      <c r="H74" s="2">
        <f t="shared" si="21"/>
        <v>54</v>
      </c>
      <c r="I74" s="2"/>
      <c r="J74" s="2"/>
      <c r="K74" s="2">
        <f>VLOOKUP(A74,Бег!$A$9:$F$140,6,FALSE)</f>
        <v>203.666666666667</v>
      </c>
      <c r="L74" s="2">
        <f t="shared" si="22"/>
        <v>628.666666666667</v>
      </c>
      <c r="M74">
        <f t="shared" si="23"/>
        <v>55</v>
      </c>
    </row>
    <row r="75" spans="1:15" ht="15">
      <c r="A75" s="59" t="s">
        <v>148</v>
      </c>
      <c r="B75" s="10"/>
      <c r="C75" s="10"/>
      <c r="D75" s="10"/>
      <c r="E75" s="11"/>
      <c r="F75" s="11"/>
      <c r="G75" s="11"/>
      <c r="H75" s="11"/>
      <c r="I75" s="12">
        <f>SUM(G68:G74)</f>
        <v>3877</v>
      </c>
      <c r="J75" s="12">
        <v>8</v>
      </c>
      <c r="K75" s="11"/>
      <c r="L75" s="11"/>
      <c r="M75" s="10"/>
      <c r="N75" s="12">
        <f>SUM(L68:L74)</f>
        <v>4644.166666666668</v>
      </c>
      <c r="O75" s="15">
        <f>RANK(N75,$N$19:$N$161,0)</f>
        <v>8</v>
      </c>
    </row>
    <row r="76" spans="1:13" ht="12.75">
      <c r="A76" s="27" t="s">
        <v>1591</v>
      </c>
      <c r="B76" s="176" t="s">
        <v>1676</v>
      </c>
      <c r="D76" t="s">
        <v>1678</v>
      </c>
      <c r="E76" s="2">
        <v>872</v>
      </c>
      <c r="F76" s="2">
        <f>VLOOKUP(A76,Стр!$A$9:$F$143,6,FALSE)</f>
        <v>808</v>
      </c>
      <c r="G76" s="2">
        <f>E76+F76</f>
        <v>1680</v>
      </c>
      <c r="H76" s="2">
        <f>RANK(G76,$G$12:$G$154,0)</f>
        <v>30</v>
      </c>
      <c r="I76" s="2"/>
      <c r="J76" s="2"/>
      <c r="K76" s="2">
        <f>VLOOKUP(A76,Бег!$A$9:$F$140,6,FALSE)</f>
        <v>934.166666666667</v>
      </c>
      <c r="L76" s="2">
        <f>E76+F76+K76</f>
        <v>2614.166666666667</v>
      </c>
      <c r="M76">
        <f>RANK(L76,$L$12:$L$154,0)</f>
        <v>20</v>
      </c>
    </row>
    <row r="77" spans="1:12" ht="12.75">
      <c r="A77" s="27"/>
      <c r="E77" s="2"/>
      <c r="F77" s="2"/>
      <c r="G77" s="2"/>
      <c r="H77" s="2"/>
      <c r="I77" s="2"/>
      <c r="J77" s="2"/>
      <c r="K77" s="2"/>
      <c r="L77" s="2"/>
    </row>
    <row r="78" spans="1:12" ht="12.75">
      <c r="A78" s="27"/>
      <c r="E78" s="2"/>
      <c r="F78" s="2"/>
      <c r="G78" s="2"/>
      <c r="H78" s="2"/>
      <c r="I78" s="2"/>
      <c r="J78" s="2"/>
      <c r="K78" s="2"/>
      <c r="L78" s="2"/>
    </row>
    <row r="79" spans="1:12" ht="12.75">
      <c r="A79" s="27"/>
      <c r="E79" s="2"/>
      <c r="F79" s="2"/>
      <c r="G79" s="2"/>
      <c r="H79" s="2"/>
      <c r="I79" s="2"/>
      <c r="J79" s="2"/>
      <c r="K79" s="2"/>
      <c r="L79" s="2"/>
    </row>
    <row r="80" spans="1:12" ht="12.75">
      <c r="A80" s="27"/>
      <c r="E80" s="2"/>
      <c r="F80" s="2"/>
      <c r="G80" s="2"/>
      <c r="H80" s="2"/>
      <c r="I80" s="2"/>
      <c r="J80" s="2"/>
      <c r="K80" s="2"/>
      <c r="L80" s="2"/>
    </row>
    <row r="81" spans="1:12" ht="12.75">
      <c r="A81" s="27"/>
      <c r="E81" s="2"/>
      <c r="F81" s="2"/>
      <c r="G81" s="2"/>
      <c r="H81" s="2"/>
      <c r="I81" s="2"/>
      <c r="J81" s="2"/>
      <c r="K81" s="2"/>
      <c r="L81" s="2"/>
    </row>
    <row r="82" spans="1:12" ht="12.75">
      <c r="A82" s="27"/>
      <c r="E82" s="2"/>
      <c r="F82" s="2"/>
      <c r="G82" s="2"/>
      <c r="H82" s="2"/>
      <c r="I82" s="2"/>
      <c r="J82" s="2"/>
      <c r="K82" s="2"/>
      <c r="L82" s="2"/>
    </row>
    <row r="83" spans="1:15" ht="15">
      <c r="A83" s="59" t="s">
        <v>149</v>
      </c>
      <c r="B83" s="10"/>
      <c r="C83" s="10"/>
      <c r="D83" s="10"/>
      <c r="E83" s="11"/>
      <c r="F83" s="11"/>
      <c r="G83" s="11"/>
      <c r="H83" s="11"/>
      <c r="I83" s="12">
        <f>SUM(G76:G82)</f>
        <v>1680</v>
      </c>
      <c r="J83" s="12">
        <v>9</v>
      </c>
      <c r="K83" s="11"/>
      <c r="L83" s="11"/>
      <c r="M83" s="10"/>
      <c r="N83" s="12">
        <f>SUM(L76:L82)</f>
        <v>2614.166666666667</v>
      </c>
      <c r="O83" s="15">
        <f>RANK(N83,$N$19:$N$161,0)</f>
        <v>9</v>
      </c>
    </row>
    <row r="84" spans="1:12" ht="12.75">
      <c r="A84" s="3" t="s">
        <v>1684</v>
      </c>
      <c r="B84" t="s">
        <v>1665</v>
      </c>
      <c r="E84" s="2">
        <v>0</v>
      </c>
      <c r="F84" s="2">
        <v>208</v>
      </c>
      <c r="G84" s="2">
        <f>F84+E84</f>
        <v>208</v>
      </c>
      <c r="H84" s="2"/>
      <c r="I84" s="2"/>
      <c r="J84" s="2"/>
      <c r="K84" s="2"/>
      <c r="L84" s="2"/>
    </row>
    <row r="85" spans="1:12" ht="12.75">
      <c r="A85" s="3" t="s">
        <v>1685</v>
      </c>
      <c r="B85" t="s">
        <v>1712</v>
      </c>
      <c r="E85" s="2">
        <v>0</v>
      </c>
      <c r="F85" s="2">
        <v>0</v>
      </c>
      <c r="G85" s="2">
        <f aca="true" t="shared" si="24" ref="G85:G90">F85+E85</f>
        <v>0</v>
      </c>
      <c r="H85" s="2"/>
      <c r="I85" s="2"/>
      <c r="J85" s="2"/>
      <c r="K85" s="2"/>
      <c r="L85" s="2"/>
    </row>
    <row r="86" spans="1:12" ht="12.75">
      <c r="A86" s="3" t="s">
        <v>150</v>
      </c>
      <c r="B86" t="s">
        <v>1713</v>
      </c>
      <c r="E86" s="2">
        <v>0</v>
      </c>
      <c r="F86" s="2">
        <v>0</v>
      </c>
      <c r="G86" s="2">
        <f t="shared" si="24"/>
        <v>0</v>
      </c>
      <c r="H86" s="2"/>
      <c r="I86" s="2"/>
      <c r="J86" s="2"/>
      <c r="K86" s="2"/>
      <c r="L86" s="2"/>
    </row>
    <row r="87" spans="1:12" ht="12.75">
      <c r="A87" s="3" t="s">
        <v>1686</v>
      </c>
      <c r="B87" t="s">
        <v>1714</v>
      </c>
      <c r="E87" s="2">
        <v>0</v>
      </c>
      <c r="F87" s="2">
        <v>0</v>
      </c>
      <c r="G87" s="2">
        <f t="shared" si="24"/>
        <v>0</v>
      </c>
      <c r="H87" s="2"/>
      <c r="I87" s="2"/>
      <c r="J87" s="2"/>
      <c r="K87" s="2"/>
      <c r="L87" s="2"/>
    </row>
    <row r="88" spans="1:12" ht="12.75">
      <c r="A88" s="3" t="s">
        <v>1687</v>
      </c>
      <c r="B88" t="s">
        <v>1715</v>
      </c>
      <c r="E88" s="2">
        <v>0</v>
      </c>
      <c r="F88" s="2">
        <v>0</v>
      </c>
      <c r="G88" s="2">
        <f t="shared" si="24"/>
        <v>0</v>
      </c>
      <c r="H88" s="2"/>
      <c r="I88" s="2"/>
      <c r="J88" s="2"/>
      <c r="K88" s="2"/>
      <c r="L88" s="2"/>
    </row>
    <row r="89" spans="1:12" ht="12.75">
      <c r="A89" s="3" t="s">
        <v>1688</v>
      </c>
      <c r="B89" t="s">
        <v>1716</v>
      </c>
      <c r="E89" s="2">
        <v>0</v>
      </c>
      <c r="F89" s="2">
        <v>0</v>
      </c>
      <c r="G89" s="2">
        <f t="shared" si="24"/>
        <v>0</v>
      </c>
      <c r="H89" s="2"/>
      <c r="I89" s="2"/>
      <c r="J89" s="2"/>
      <c r="K89" s="2"/>
      <c r="L89" s="2"/>
    </row>
    <row r="90" spans="1:12" ht="12.75">
      <c r="A90" s="3" t="s">
        <v>1689</v>
      </c>
      <c r="B90" t="s">
        <v>1717</v>
      </c>
      <c r="E90" s="2">
        <v>0</v>
      </c>
      <c r="F90" s="2">
        <v>0</v>
      </c>
      <c r="G90" s="2">
        <f t="shared" si="24"/>
        <v>0</v>
      </c>
      <c r="H90" s="2"/>
      <c r="I90" s="2"/>
      <c r="J90" s="2"/>
      <c r="K90" s="2"/>
      <c r="L90" s="2"/>
    </row>
    <row r="91" spans="1:15" ht="15">
      <c r="A91" s="59" t="s">
        <v>153</v>
      </c>
      <c r="B91" s="10"/>
      <c r="C91" s="10"/>
      <c r="D91" s="10"/>
      <c r="E91" s="11"/>
      <c r="F91" s="11"/>
      <c r="G91" s="11"/>
      <c r="H91" s="11"/>
      <c r="I91" s="12">
        <f>SUM(G84:G90)</f>
        <v>208</v>
      </c>
      <c r="J91" s="12">
        <v>10</v>
      </c>
      <c r="K91" s="11"/>
      <c r="L91" s="11"/>
      <c r="M91" s="10"/>
      <c r="N91" s="12">
        <f>SUM(L84:L90)</f>
        <v>0</v>
      </c>
      <c r="O91" s="15">
        <f>RANK(N91,$N$19:$N$161,0)</f>
        <v>10</v>
      </c>
    </row>
    <row r="92" spans="1:12" ht="12.75">
      <c r="A92" s="27"/>
      <c r="E92" s="2"/>
      <c r="F92" s="2"/>
      <c r="G92" s="2"/>
      <c r="H92" s="2"/>
      <c r="I92" s="2"/>
      <c r="J92" s="2"/>
      <c r="K92" s="2"/>
      <c r="L92" s="2"/>
    </row>
    <row r="93" spans="1:12" ht="12.75">
      <c r="A93" s="27"/>
      <c r="E93" s="2"/>
      <c r="F93" s="2"/>
      <c r="G93" s="2"/>
      <c r="H93" s="2"/>
      <c r="I93" s="2"/>
      <c r="J93" s="2"/>
      <c r="K93" s="2"/>
      <c r="L93" s="2"/>
    </row>
    <row r="94" spans="1:12" ht="12.75">
      <c r="A94" s="27"/>
      <c r="E94" s="2"/>
      <c r="F94" s="2"/>
      <c r="G94" s="2"/>
      <c r="H94" s="2"/>
      <c r="I94" s="2"/>
      <c r="J94" s="2"/>
      <c r="K94" s="2"/>
      <c r="L94" s="2"/>
    </row>
    <row r="95" spans="1:12" ht="12.75">
      <c r="A95" s="27"/>
      <c r="E95" s="2"/>
      <c r="F95" s="2"/>
      <c r="G95" s="2"/>
      <c r="H95" s="2"/>
      <c r="I95" s="2"/>
      <c r="J95" s="2"/>
      <c r="K95" s="2"/>
      <c r="L95" s="2"/>
    </row>
    <row r="96" spans="1:12" ht="12.75">
      <c r="A96" s="27"/>
      <c r="E96" s="2"/>
      <c r="F96" s="2"/>
      <c r="G96" s="2"/>
      <c r="H96" s="2"/>
      <c r="I96" s="2"/>
      <c r="J96" s="2"/>
      <c r="K96" s="2"/>
      <c r="L96" s="2"/>
    </row>
    <row r="97" spans="1:12" ht="12.75">
      <c r="A97" s="27"/>
      <c r="E97" s="2"/>
      <c r="F97" s="2"/>
      <c r="G97" s="2"/>
      <c r="H97" s="2"/>
      <c r="I97" s="2"/>
      <c r="J97" s="2"/>
      <c r="K97" s="2"/>
      <c r="L97" s="2"/>
    </row>
    <row r="98" spans="1:12" ht="12.75">
      <c r="A98" s="27"/>
      <c r="E98" s="2"/>
      <c r="F98" s="2"/>
      <c r="G98" s="2"/>
      <c r="H98" s="2"/>
      <c r="I98" s="2"/>
      <c r="J98" s="2"/>
      <c r="K98" s="2"/>
      <c r="L98" s="2"/>
    </row>
    <row r="99" spans="1:15" ht="15">
      <c r="A99" s="59" t="s">
        <v>1469</v>
      </c>
      <c r="B99" s="10"/>
      <c r="C99" s="10"/>
      <c r="D99" s="10"/>
      <c r="E99" s="11"/>
      <c r="F99" s="11"/>
      <c r="G99" s="11"/>
      <c r="H99" s="11"/>
      <c r="I99" s="12">
        <f>SUM(G92:G98)</f>
        <v>0</v>
      </c>
      <c r="J99" s="12">
        <v>2</v>
      </c>
      <c r="K99" s="11"/>
      <c r="L99" s="11"/>
      <c r="M99" s="10"/>
      <c r="N99" s="12">
        <f>SUM(L92:L98)</f>
        <v>0</v>
      </c>
      <c r="O99" s="15">
        <f>RANK(N99,$N$19:$N$161,0)</f>
        <v>10</v>
      </c>
    </row>
    <row r="100" spans="1:12" ht="12.75">
      <c r="A100" s="27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27"/>
      <c r="E101" s="2"/>
      <c r="F101" s="2"/>
      <c r="G101" s="2"/>
      <c r="H101" s="2"/>
      <c r="I101" s="2"/>
      <c r="J101" s="2"/>
      <c r="K101" s="2"/>
      <c r="L101" s="2"/>
    </row>
    <row r="102" spans="1:12" ht="12.75">
      <c r="A102" s="27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27"/>
      <c r="E103" s="2"/>
      <c r="F103" s="2"/>
      <c r="G103" s="2"/>
      <c r="H103" s="2"/>
      <c r="I103" s="2"/>
      <c r="J103" s="2"/>
      <c r="K103" s="2"/>
      <c r="L103" s="2"/>
    </row>
    <row r="104" spans="1:12" ht="12.75">
      <c r="A104" s="27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27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7"/>
      <c r="E106" s="2"/>
      <c r="F106" s="2"/>
      <c r="G106" s="2"/>
      <c r="H106" s="2"/>
      <c r="I106" s="2"/>
      <c r="J106" s="2"/>
      <c r="K106" s="2"/>
      <c r="L106" s="2"/>
    </row>
    <row r="107" spans="1:15" ht="15">
      <c r="A107" s="59" t="s">
        <v>1470</v>
      </c>
      <c r="B107" s="10"/>
      <c r="C107" s="10"/>
      <c r="D107" s="10"/>
      <c r="E107" s="11"/>
      <c r="F107" s="11"/>
      <c r="G107" s="11"/>
      <c r="H107" s="11"/>
      <c r="I107" s="12">
        <f>SUM(G100:G106)</f>
        <v>0</v>
      </c>
      <c r="J107" s="12">
        <v>2</v>
      </c>
      <c r="K107" s="11"/>
      <c r="L107" s="11"/>
      <c r="M107" s="10"/>
      <c r="N107" s="12">
        <f>SUM(L100:L106)</f>
        <v>0</v>
      </c>
      <c r="O107" s="15">
        <f>RANK(N107,$N$19:$N$161,0)</f>
        <v>10</v>
      </c>
    </row>
    <row r="108" spans="1:12" ht="12.75">
      <c r="A108" s="27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27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27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27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27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27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27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27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7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27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27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27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27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27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27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7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27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27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27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27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27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27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27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27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27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27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27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27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27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27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27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27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27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27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27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27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27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27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27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27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27"/>
      <c r="E148" s="2"/>
      <c r="F148" s="2"/>
      <c r="G148" s="2"/>
      <c r="H148" s="2"/>
      <c r="I148" s="2"/>
      <c r="J148" s="2"/>
      <c r="K148" s="2"/>
      <c r="L148" s="2"/>
    </row>
    <row r="149" spans="1:6" s="28" customFormat="1" ht="12.75">
      <c r="A149" s="32"/>
      <c r="E149" s="46"/>
      <c r="F149" s="31"/>
    </row>
    <row r="150" spans="1:12" s="28" customFormat="1" ht="12.75">
      <c r="A150" s="32"/>
      <c r="D150" s="227" t="s">
        <v>1502</v>
      </c>
      <c r="E150" s="227"/>
      <c r="F150" s="227"/>
      <c r="G150" s="227"/>
      <c r="H150" s="227"/>
      <c r="I150" s="227"/>
      <c r="J150" s="227"/>
      <c r="K150" s="227"/>
      <c r="L150" s="138"/>
    </row>
    <row r="151" spans="2:9" s="28" customFormat="1" ht="12.75">
      <c r="B151" s="49"/>
      <c r="C151" s="49"/>
      <c r="D151" s="49"/>
      <c r="E151" s="50"/>
      <c r="F151" s="51"/>
      <c r="G151" s="49"/>
      <c r="H151" s="228"/>
      <c r="I151" s="228"/>
    </row>
    <row r="152" spans="1:9" s="28" customFormat="1" ht="12.75">
      <c r="A152" s="48"/>
      <c r="B152" s="49"/>
      <c r="C152" s="49"/>
      <c r="D152" s="49"/>
      <c r="E152" s="50"/>
      <c r="F152" s="51"/>
      <c r="G152" s="49"/>
      <c r="H152" s="52"/>
      <c r="I152" s="52"/>
    </row>
    <row r="153" spans="1:11" s="28" customFormat="1" ht="12.75">
      <c r="A153" s="48"/>
      <c r="B153" s="49"/>
      <c r="C153" s="49"/>
      <c r="D153" s="32" t="s">
        <v>1476</v>
      </c>
      <c r="E153" s="46"/>
      <c r="F153" s="31"/>
      <c r="J153" s="209" t="s">
        <v>1477</v>
      </c>
      <c r="K153" s="209"/>
    </row>
    <row r="154" spans="2:7" s="28" customFormat="1" ht="12.75">
      <c r="B154" s="49"/>
      <c r="C154" s="49"/>
      <c r="D154" s="49"/>
      <c r="E154" s="50"/>
      <c r="F154" s="51"/>
      <c r="G154" s="49"/>
    </row>
  </sheetData>
  <sheetProtection/>
  <mergeCells count="26">
    <mergeCell ref="L10:L11"/>
    <mergeCell ref="E10:E11"/>
    <mergeCell ref="F10:F11"/>
    <mergeCell ref="K10:K11"/>
    <mergeCell ref="N10:N11"/>
    <mergeCell ref="O10:O11"/>
    <mergeCell ref="M10:M11"/>
    <mergeCell ref="A10:A11"/>
    <mergeCell ref="B10:B11"/>
    <mergeCell ref="C10:C11"/>
    <mergeCell ref="D10:D11"/>
    <mergeCell ref="I10:I11"/>
    <mergeCell ref="J10:J11"/>
    <mergeCell ref="H10:H11"/>
    <mergeCell ref="A1:O1"/>
    <mergeCell ref="A3:O3"/>
    <mergeCell ref="A5:O5"/>
    <mergeCell ref="A7:O7"/>
    <mergeCell ref="M2:O2"/>
    <mergeCell ref="A2:C2"/>
    <mergeCell ref="D150:K150"/>
    <mergeCell ref="H151:I151"/>
    <mergeCell ref="J153:K153"/>
    <mergeCell ref="C4:K4"/>
    <mergeCell ref="G10:G11"/>
    <mergeCell ref="G9:J9"/>
  </mergeCells>
  <printOptions/>
  <pageMargins left="0" right="0" top="0.1968503937007874" bottom="0.3937007874015748" header="0" footer="0"/>
  <pageSetup fitToHeight="10" horizontalDpi="120" verticalDpi="120" orientation="landscape" paperSize="9" scale="83" r:id="rId1"/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84"/>
  <sheetViews>
    <sheetView tabSelected="1" view="pageBreakPreview" zoomScaleNormal="85" zoomScaleSheetLayoutView="100" zoomScalePageLayoutView="0" workbookViewId="0" topLeftCell="A1">
      <selection activeCell="Q90" sqref="Q90"/>
    </sheetView>
  </sheetViews>
  <sheetFormatPr defaultColWidth="9.00390625" defaultRowHeight="12.75"/>
  <cols>
    <col min="1" max="1" width="5.25390625" style="0" customWidth="1"/>
    <col min="2" max="2" width="14.25390625" style="0" customWidth="1"/>
    <col min="3" max="3" width="12.00390625" style="0" customWidth="1"/>
    <col min="4" max="4" width="31.00390625" style="0" customWidth="1"/>
    <col min="5" max="5" width="10.875" style="26" customWidth="1"/>
    <col min="7" max="7" width="6.625" style="0" customWidth="1"/>
    <col min="8" max="8" width="5.875" style="0" customWidth="1"/>
    <col min="9" max="9" width="5.375" style="0" customWidth="1"/>
    <col min="10" max="10" width="6.75390625" style="0" customWidth="1"/>
    <col min="11" max="11" width="6.375" style="0" customWidth="1"/>
    <col min="12" max="12" width="8.75390625" style="0" customWidth="1"/>
    <col min="13" max="13" width="6.75390625" style="0" customWidth="1"/>
    <col min="14" max="14" width="6.00390625" style="0" customWidth="1"/>
    <col min="15" max="15" width="7.75390625" style="0" customWidth="1"/>
    <col min="16" max="16" width="6.75390625" style="0" customWidth="1"/>
    <col min="17" max="17" width="7.375" style="0" customWidth="1"/>
  </cols>
  <sheetData>
    <row r="1" spans="1:17" s="30" customFormat="1" ht="21" customHeight="1">
      <c r="A1" s="201" t="s">
        <v>1511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:17" s="30" customFormat="1" ht="14.25" customHeight="1">
      <c r="A2" s="236" t="s">
        <v>1733</v>
      </c>
      <c r="B2" s="236"/>
      <c r="C2" s="236"/>
      <c r="E2" s="96"/>
      <c r="M2" s="235" t="s">
        <v>1732</v>
      </c>
      <c r="N2" s="235"/>
      <c r="O2" s="235"/>
      <c r="P2" s="235"/>
      <c r="Q2" s="235"/>
    </row>
    <row r="3" spans="1:17" s="30" customFormat="1" ht="15.75">
      <c r="A3" s="201" t="s">
        <v>1484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spans="3:11" s="30" customFormat="1" ht="10.5" customHeight="1">
      <c r="C4" s="229"/>
      <c r="D4" s="229"/>
      <c r="E4" s="229"/>
      <c r="F4" s="229"/>
      <c r="G4" s="229"/>
      <c r="H4" s="229"/>
      <c r="I4" s="229"/>
      <c r="J4" s="229"/>
      <c r="K4" s="229"/>
    </row>
    <row r="5" spans="1:17" s="30" customFormat="1" ht="18">
      <c r="A5" s="204" t="s">
        <v>88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</row>
    <row r="6" s="30" customFormat="1" ht="12.75">
      <c r="E6" s="96"/>
    </row>
    <row r="7" spans="1:17" ht="18">
      <c r="A7" s="204" t="s">
        <v>1482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</row>
    <row r="8" ht="15" customHeight="1" thickBot="1"/>
    <row r="9" spans="1:17" ht="15.75" customHeight="1">
      <c r="A9" s="186" t="s">
        <v>28</v>
      </c>
      <c r="B9" s="239" t="s">
        <v>29</v>
      </c>
      <c r="C9" s="239" t="s">
        <v>30</v>
      </c>
      <c r="D9" s="248" t="s">
        <v>109</v>
      </c>
      <c r="E9" s="250" t="s">
        <v>1498</v>
      </c>
      <c r="F9" s="245" t="s">
        <v>89</v>
      </c>
      <c r="G9" s="246"/>
      <c r="H9" s="247"/>
      <c r="I9" s="245" t="s">
        <v>94</v>
      </c>
      <c r="J9" s="246"/>
      <c r="K9" s="247"/>
      <c r="L9" s="245" t="s">
        <v>98</v>
      </c>
      <c r="M9" s="246"/>
      <c r="N9" s="247"/>
      <c r="O9" s="243" t="s">
        <v>95</v>
      </c>
      <c r="P9" s="243" t="s">
        <v>96</v>
      </c>
      <c r="Q9" s="241" t="s">
        <v>97</v>
      </c>
    </row>
    <row r="10" spans="1:17" ht="25.5" customHeight="1" thickBot="1">
      <c r="A10" s="187"/>
      <c r="B10" s="240"/>
      <c r="C10" s="240"/>
      <c r="D10" s="249"/>
      <c r="E10" s="251"/>
      <c r="F10" s="23" t="s">
        <v>90</v>
      </c>
      <c r="G10" s="23" t="s">
        <v>91</v>
      </c>
      <c r="H10" s="23" t="s">
        <v>92</v>
      </c>
      <c r="I10" s="23" t="s">
        <v>136</v>
      </c>
      <c r="J10" s="23" t="s">
        <v>91</v>
      </c>
      <c r="K10" s="23" t="s">
        <v>92</v>
      </c>
      <c r="L10" s="23" t="s">
        <v>90</v>
      </c>
      <c r="M10" s="23" t="s">
        <v>91</v>
      </c>
      <c r="N10" s="23" t="s">
        <v>92</v>
      </c>
      <c r="O10" s="244"/>
      <c r="P10" s="244"/>
      <c r="Q10" s="242"/>
    </row>
    <row r="11" spans="1:17" ht="12.75">
      <c r="A11" s="4"/>
      <c r="B11" s="5"/>
      <c r="C11" s="5"/>
      <c r="D11" s="6"/>
      <c r="E11" s="66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68"/>
      <c r="Q11" s="68"/>
    </row>
    <row r="12" spans="1:17" ht="12.75">
      <c r="A12" s="3" t="s">
        <v>35</v>
      </c>
      <c r="B12" t="str">
        <f>VLOOKUP(A12,Мандатная!$A$16:$H$145,2,FALSE)</f>
        <v>Каструба</v>
      </c>
      <c r="C12" t="str">
        <f>VLOOKUP(A12,Мандатная!$A$16:$H$145,3,FALSE)</f>
        <v>Юрий</v>
      </c>
      <c r="D12" t="str">
        <f>VLOOKUP(A12,Мандатная!$A$16:$H$145,5,FALSE)</f>
        <v>Приморский край</v>
      </c>
      <c r="E12" s="69">
        <f>VLOOKUP(A12,Мандатная!$A$16:$H$145,6,FALSE)</f>
        <v>0</v>
      </c>
      <c r="F12" s="64" t="str">
        <f>VLOOKUP(A12,Плав!$A$9:$G$139,5,FALSE)</f>
        <v>02'11,4</v>
      </c>
      <c r="G12" s="62">
        <f>VLOOKUP(A12,Плав!$A$9:$G$139,6,FALSE)</f>
        <v>1086</v>
      </c>
      <c r="H12" s="62">
        <f>VLOOKUP(A12,Плав!$A$9:$G$139,7,FALSE)</f>
        <v>4</v>
      </c>
      <c r="I12" s="62">
        <f>VLOOKUP(A12,Стр!$A$9:$G$150,5,FALSE)</f>
        <v>81</v>
      </c>
      <c r="J12" s="62">
        <f>VLOOKUP(A12,Стр!$A$9:$G$150,6,FALSE)</f>
        <v>880</v>
      </c>
      <c r="K12" s="62">
        <f>VLOOKUP(A12,Стр!$A$9:$G$150,7,FALSE)</f>
        <v>19</v>
      </c>
      <c r="L12" s="64" t="str">
        <f>VLOOKUP(A12,Бег!$A$9:$G$147,5,FALSE)</f>
        <v>02'25,2</v>
      </c>
      <c r="M12" s="62">
        <f>VLOOKUP(A12,Бег!$A$9:$G$147,6,FALSE)</f>
        <v>772.166666666667</v>
      </c>
      <c r="N12" s="62">
        <f>VLOOKUP(A12,Бег!$A$9:$G$147,7,FALSE)</f>
        <v>30</v>
      </c>
      <c r="O12" s="62">
        <f aca="true" t="shared" si="0" ref="O12:O18">G12+J12+M12</f>
        <v>2738.166666666667</v>
      </c>
      <c r="P12" s="65">
        <f>VLOOKUP(A12,Троеб!$A$12:$M$161,13,FALSE)</f>
        <v>14</v>
      </c>
      <c r="Q12" s="65" t="s">
        <v>70</v>
      </c>
    </row>
    <row r="13" spans="1:17" ht="12.75">
      <c r="A13" s="3" t="s">
        <v>36</v>
      </c>
      <c r="B13" t="str">
        <f>VLOOKUP(A13,Мандатная!$A$16:$H$145,2,FALSE)</f>
        <v>Адаменко</v>
      </c>
      <c r="C13" t="str">
        <f>VLOOKUP(A13,Мандатная!$A$16:$H$145,3,FALSE)</f>
        <v>Николай</v>
      </c>
      <c r="D13" t="str">
        <f>VLOOKUP(A13,Мандатная!$A$16:$H$145,5,FALSE)</f>
        <v>г. Владивосток</v>
      </c>
      <c r="E13" s="69">
        <f>VLOOKUP(A13,Мандатная!$A$16:$H$145,6,FALSE)</f>
        <v>0</v>
      </c>
      <c r="F13" s="64" t="str">
        <f>VLOOKUP(A13,Плав!$A$9:$G$139,5,FALSE)</f>
        <v>02'13,7</v>
      </c>
      <c r="G13" s="62">
        <f>VLOOKUP(A13,Плав!$A$9:$G$139,6,FALSE)</f>
        <v>1063</v>
      </c>
      <c r="H13" s="62">
        <f>VLOOKUP(A13,Плав!$A$9:$G$139,7,FALSE)</f>
        <v>8</v>
      </c>
      <c r="I13" s="62">
        <f>VLOOKUP(A13,Стр!$A$9:$G$150,5,FALSE)</f>
        <v>85</v>
      </c>
      <c r="J13" s="62">
        <f>VLOOKUP(A13,Стр!$A$9:$G$150,6,FALSE)</f>
        <v>976</v>
      </c>
      <c r="K13" s="62">
        <f>VLOOKUP(A13,Стр!$A$9:$G$150,7,FALSE)</f>
        <v>7</v>
      </c>
      <c r="L13" s="64" t="str">
        <f>VLOOKUP(A13,Бег!$A$9:$G$147,5,FALSE)</f>
        <v>02'20,7</v>
      </c>
      <c r="M13" s="62">
        <f>VLOOKUP(A13,Бег!$A$9:$G$147,6,FALSE)</f>
        <v>839.666666666667</v>
      </c>
      <c r="N13" s="62">
        <f>VLOOKUP(A13,Бег!$A$9:$G$147,7,FALSE)</f>
        <v>22</v>
      </c>
      <c r="O13" s="62">
        <f t="shared" si="0"/>
        <v>2878.666666666667</v>
      </c>
      <c r="P13" s="65">
        <f>VLOOKUP(A13,Троеб!$A$12:$M$161,13,FALSE)</f>
        <v>9</v>
      </c>
      <c r="Q13" s="65" t="s">
        <v>70</v>
      </c>
    </row>
    <row r="14" spans="1:17" ht="12.75">
      <c r="A14" s="3" t="s">
        <v>37</v>
      </c>
      <c r="B14" t="str">
        <f>VLOOKUP(A14,Мандатная!$A$16:$H$145,2,FALSE)</f>
        <v>Ящельдов</v>
      </c>
      <c r="C14" t="str">
        <f>VLOOKUP(A14,Мандатная!$A$16:$H$145,3,FALSE)</f>
        <v>Вячеслав</v>
      </c>
      <c r="E14" s="69">
        <f>VLOOKUP(A14,Мандатная!$A$16:$H$145,6,FALSE)</f>
        <v>0</v>
      </c>
      <c r="F14" s="64" t="str">
        <f>VLOOKUP(A14,Плав!$A$9:$G$139,5,FALSE)</f>
        <v>02'23,0</v>
      </c>
      <c r="G14" s="62">
        <f>VLOOKUP(A14,Плав!$A$9:$G$139,6,FALSE)</f>
        <v>970</v>
      </c>
      <c r="H14" s="62">
        <f>VLOOKUP(A14,Плав!$A$9:$G$139,7,FALSE)</f>
        <v>20</v>
      </c>
      <c r="I14" s="62">
        <f>VLOOKUP(A14,Стр!$A$9:$G$150,5,FALSE)</f>
        <v>74</v>
      </c>
      <c r="J14" s="62">
        <f>VLOOKUP(A14,Стр!$A$9:$G$150,6,FALSE)</f>
        <v>712</v>
      </c>
      <c r="K14" s="62">
        <f>VLOOKUP(A14,Стр!$A$9:$G$150,7,FALSE)</f>
        <v>37</v>
      </c>
      <c r="L14" s="64" t="str">
        <f>VLOOKUP(A14,Бег!$A$9:$G$147,5,FALSE)</f>
        <v>02'15,0</v>
      </c>
      <c r="M14" s="62">
        <f>VLOOKUP(A14,Бег!$A$9:$G$147,6,FALSE)</f>
        <v>925.166666666667</v>
      </c>
      <c r="N14" s="62">
        <f>VLOOKUP(A14,Бег!$A$9:$G$147,7,FALSE)</f>
        <v>8</v>
      </c>
      <c r="O14" s="62">
        <f t="shared" si="0"/>
        <v>2607.166666666667</v>
      </c>
      <c r="P14" s="65">
        <f>VLOOKUP(A14,Троеб!$A$12:$M$161,13,FALSE)</f>
        <v>21</v>
      </c>
      <c r="Q14" s="65" t="s">
        <v>70</v>
      </c>
    </row>
    <row r="15" spans="1:17" ht="12.75">
      <c r="A15" s="3" t="s">
        <v>38</v>
      </c>
      <c r="B15" t="str">
        <f>VLOOKUP(A15,Мандатная!$A$16:$H$145,2,FALSE)</f>
        <v>Леонов</v>
      </c>
      <c r="C15" t="str">
        <f>VLOOKUP(A15,Мандатная!$A$16:$H$145,3,FALSE)</f>
        <v>Евгений</v>
      </c>
      <c r="E15" s="69">
        <f>VLOOKUP(A15,Мандатная!$A$16:$H$145,6,FALSE)</f>
        <v>0</v>
      </c>
      <c r="F15" s="64" t="str">
        <f>VLOOKUP(A15,Плав!$A$9:$G$139,5,FALSE)</f>
        <v>02'10,7</v>
      </c>
      <c r="G15" s="62">
        <f>VLOOKUP(A15,Плав!$A$9:$G$139,6,FALSE)</f>
        <v>1093</v>
      </c>
      <c r="H15" s="62">
        <f>VLOOKUP(A15,Плав!$A$9:$G$139,7,FALSE)</f>
        <v>3</v>
      </c>
      <c r="I15" s="62">
        <f>VLOOKUP(A15,Стр!$A$9:$G$150,5,FALSE)</f>
        <v>77</v>
      </c>
      <c r="J15" s="62">
        <f>VLOOKUP(A15,Стр!$A$9:$G$150,6,FALSE)</f>
        <v>784</v>
      </c>
      <c r="K15" s="62">
        <f>VLOOKUP(A15,Стр!$A$9:$G$150,7,FALSE)</f>
        <v>33</v>
      </c>
      <c r="L15" s="64" t="str">
        <f>VLOOKUP(A15,Бег!$A$9:$G$147,5,FALSE)</f>
        <v>02'21,2</v>
      </c>
      <c r="M15" s="62">
        <f>VLOOKUP(A15,Бег!$A$9:$G$147,6,FALSE)</f>
        <v>832.166666666667</v>
      </c>
      <c r="N15" s="62">
        <f>VLOOKUP(A15,Бег!$A$9:$G$147,7,FALSE)</f>
        <v>23</v>
      </c>
      <c r="O15" s="62">
        <f t="shared" si="0"/>
        <v>2709.166666666667</v>
      </c>
      <c r="P15" s="65">
        <f>VLOOKUP(A15,Троеб!$A$12:$M$161,13,FALSE)</f>
        <v>16</v>
      </c>
      <c r="Q15" s="65" t="s">
        <v>70</v>
      </c>
    </row>
    <row r="16" spans="1:17" ht="12.75">
      <c r="A16" s="3" t="s">
        <v>39</v>
      </c>
      <c r="B16" t="str">
        <f>VLOOKUP(A16,Мандатная!$A$16:$H$145,2,FALSE)</f>
        <v>Зыков</v>
      </c>
      <c r="C16" t="str">
        <f>VLOOKUP(A16,Мандатная!$A$16:$H$145,3,FALSE)</f>
        <v>Александр</v>
      </c>
      <c r="E16" s="69">
        <f>VLOOKUP(A16,Мандатная!$A$16:$H$145,6,FALSE)</f>
        <v>0</v>
      </c>
      <c r="F16" s="64" t="str">
        <f>VLOOKUP(A16,Плав!$A$9:$G$139,5,FALSE)</f>
        <v>02'13,0</v>
      </c>
      <c r="G16" s="62">
        <f>VLOOKUP(A16,Плав!$A$9:$G$139,6,FALSE)</f>
        <v>1070</v>
      </c>
      <c r="H16" s="62">
        <f>VLOOKUP(A16,Плав!$A$9:$G$139,7,FALSE)</f>
        <v>7</v>
      </c>
      <c r="I16" s="62">
        <f>VLOOKUP(A16,Стр!$A$9:$G$150,5,FALSE)</f>
        <v>85</v>
      </c>
      <c r="J16" s="62">
        <f>VLOOKUP(A16,Стр!$A$9:$G$150,6,FALSE)</f>
        <v>976</v>
      </c>
      <c r="K16" s="62">
        <f>VLOOKUP(A16,Стр!$A$9:$G$150,7,FALSE)</f>
        <v>7</v>
      </c>
      <c r="L16" s="64" t="str">
        <f>VLOOKUP(A16,Бег!$A$9:$G$147,5,FALSE)</f>
        <v>02'13,5</v>
      </c>
      <c r="M16" s="62">
        <f>VLOOKUP(A16,Бег!$A$9:$G$147,6,FALSE)</f>
        <v>947.666666666667</v>
      </c>
      <c r="N16" s="62">
        <f>VLOOKUP(A16,Бег!$A$9:$G$147,7,FALSE)</f>
        <v>5</v>
      </c>
      <c r="O16" s="62">
        <f t="shared" si="0"/>
        <v>2993.666666666667</v>
      </c>
      <c r="P16" s="65">
        <f>VLOOKUP(A16,Троеб!$A$12:$M$161,13,FALSE)</f>
        <v>3</v>
      </c>
      <c r="Q16" s="65" t="s">
        <v>70</v>
      </c>
    </row>
    <row r="17" spans="1:17" ht="12.75">
      <c r="A17" s="3" t="s">
        <v>1458</v>
      </c>
      <c r="B17" t="str">
        <f>VLOOKUP(A17,Мандатная!$A$16:$H$145,2,FALSE)</f>
        <v>Марченко</v>
      </c>
      <c r="C17" t="str">
        <f>VLOOKUP(A17,Мандатная!$A$16:$H$145,3,FALSE)</f>
        <v>Сергей</v>
      </c>
      <c r="D17" t="str">
        <f>VLOOKUP(A17,Мандатная!$A$16:$H$145,5,FALSE)</f>
        <v> </v>
      </c>
      <c r="E17" s="69">
        <f>VLOOKUP(A17,Мандатная!$A$16:$H$145,6,FALSE)</f>
        <v>0</v>
      </c>
      <c r="F17" s="64" t="str">
        <f>VLOOKUP(A17,Плав!$A$9:$G$139,5,FALSE)</f>
        <v>02'01,1</v>
      </c>
      <c r="G17" s="62">
        <f>VLOOKUP(A17,Плав!$A$9:$G$139,6,FALSE)</f>
        <v>1189</v>
      </c>
      <c r="H17" s="62">
        <f>VLOOKUP(A17,Плав!$A$9:$G$139,7,FALSE)</f>
        <v>1</v>
      </c>
      <c r="I17" s="62">
        <f>VLOOKUP(A17,Стр!$A$9:$G$150,5,FALSE)</f>
        <v>87</v>
      </c>
      <c r="J17" s="62">
        <f>VLOOKUP(A17,Стр!$A$9:$G$150,6,FALSE)</f>
        <v>1024</v>
      </c>
      <c r="K17" s="62">
        <f>VLOOKUP(A17,Стр!$A$9:$G$150,7,FALSE)</f>
        <v>4</v>
      </c>
      <c r="L17" s="64" t="str">
        <f>VLOOKUP(A17,Бег!$A$9:$G$147,5,FALSE)</f>
        <v>02'17,3</v>
      </c>
      <c r="M17" s="62">
        <f>VLOOKUP(A17,Бег!$A$9:$G$147,6,FALSE)</f>
        <v>890.666666666667</v>
      </c>
      <c r="N17" s="62">
        <f>VLOOKUP(A17,Бег!$A$9:$G$147,7,FALSE)</f>
        <v>11</v>
      </c>
      <c r="O17" s="62">
        <f t="shared" si="0"/>
        <v>3103.666666666667</v>
      </c>
      <c r="P17" s="65">
        <f>VLOOKUP(A17,Троеб!$A$12:$M$161,13,FALSE)</f>
        <v>2</v>
      </c>
      <c r="Q17" s="65" t="s">
        <v>70</v>
      </c>
    </row>
    <row r="18" spans="1:17" ht="12.75">
      <c r="A18" s="3" t="s">
        <v>1459</v>
      </c>
      <c r="B18" t="str">
        <f>VLOOKUP(A18,Мандатная!$A$16:$H$145,2,FALSE)</f>
        <v>Тузинский</v>
      </c>
      <c r="C18" t="str">
        <f>VLOOKUP(A18,Мандатная!$A$16:$H$145,3,FALSE)</f>
        <v>Роман</v>
      </c>
      <c r="D18" t="str">
        <f>VLOOKUP(A18,Мандатная!$A$16:$H$145,5,FALSE)</f>
        <v> </v>
      </c>
      <c r="E18" s="69">
        <f>VLOOKUP(A18,Мандатная!$A$16:$H$145,6,FALSE)</f>
        <v>0</v>
      </c>
      <c r="F18" s="64" t="str">
        <f>VLOOKUP(A18,Плав!$A$9:$G$139,5,FALSE)</f>
        <v>02'08,6</v>
      </c>
      <c r="G18" s="62">
        <f>VLOOKUP(A18,Плав!$A$9:$G$139,6,FALSE)</f>
        <v>1114</v>
      </c>
      <c r="H18" s="62">
        <f>VLOOKUP(A18,Плав!$A$9:$G$139,7,FALSE)</f>
        <v>2</v>
      </c>
      <c r="I18" s="62">
        <f>VLOOKUP(A18,Стр!$A$9:$G$150,5,FALSE)</f>
        <v>91</v>
      </c>
      <c r="J18" s="62">
        <f>VLOOKUP(A18,Стр!$A$9:$G$150,6,FALSE)</f>
        <v>1120</v>
      </c>
      <c r="K18" s="62">
        <f>VLOOKUP(A18,Стр!$A$9:$G$150,7,FALSE)</f>
        <v>1</v>
      </c>
      <c r="L18" s="64" t="str">
        <f>VLOOKUP(A18,Бег!$A$9:$G$147,5,FALSE)</f>
        <v>02'17,4</v>
      </c>
      <c r="M18" s="62">
        <f>VLOOKUP(A18,Бег!$A$9:$G$147,6,FALSE)</f>
        <v>889.166666666667</v>
      </c>
      <c r="N18" s="62">
        <f>VLOOKUP(A18,Бег!$A$9:$G$147,7,FALSE)</f>
        <v>12</v>
      </c>
      <c r="O18" s="62">
        <f t="shared" si="0"/>
        <v>3123.166666666667</v>
      </c>
      <c r="P18" s="65">
        <f>VLOOKUP(A18,Троеб!$A$12:$M$161,13,FALSE)</f>
        <v>1</v>
      </c>
      <c r="Q18" s="65" t="s">
        <v>70</v>
      </c>
    </row>
    <row r="19" spans="1:17" ht="15">
      <c r="A19" s="56" t="s">
        <v>101</v>
      </c>
      <c r="B19" s="36"/>
      <c r="C19" s="37" t="s">
        <v>93</v>
      </c>
      <c r="D19" s="36" t="str">
        <f>D12</f>
        <v>Приморский край</v>
      </c>
      <c r="E19" s="70"/>
      <c r="F19" s="71"/>
      <c r="G19" s="72">
        <f>SUM(G12:G18)</f>
        <v>7585</v>
      </c>
      <c r="H19" s="63">
        <f>VLOOKUP(A19,Плав!$A$9:$I$139,9,FALSE)</f>
        <v>1</v>
      </c>
      <c r="I19" s="73"/>
      <c r="J19" s="72">
        <f>SUM(J12:J18)</f>
        <v>6472</v>
      </c>
      <c r="K19" s="63">
        <f>VLOOKUP(A19,Стр!$A$9:$I$150,9,FALSE)</f>
        <v>1</v>
      </c>
      <c r="L19" s="71"/>
      <c r="M19" s="72">
        <f>SUM(M12:M18)</f>
        <v>6096.666666666669</v>
      </c>
      <c r="N19" s="63">
        <f>VLOOKUP(A19,Бег!$A$9:$I$147,9,FALSE)</f>
        <v>2</v>
      </c>
      <c r="O19" s="72">
        <f>SUM(O12:O18)</f>
        <v>20153.66666666667</v>
      </c>
      <c r="P19" s="63">
        <f>VLOOKUP(A19,Троеб!$A$12:$O$161,15,FALSE)</f>
        <v>1</v>
      </c>
      <c r="Q19" s="74"/>
    </row>
    <row r="20" spans="1:17" ht="12.75">
      <c r="A20" s="3"/>
      <c r="E20" s="69"/>
      <c r="F20" s="64"/>
      <c r="G20" s="62"/>
      <c r="H20" s="65"/>
      <c r="I20" s="62"/>
      <c r="J20" s="65"/>
      <c r="K20" s="65"/>
      <c r="L20" s="64"/>
      <c r="M20" s="65"/>
      <c r="N20" s="62"/>
      <c r="O20" s="65"/>
      <c r="P20" s="65"/>
      <c r="Q20" s="65"/>
    </row>
    <row r="21" spans="1:17" ht="12.75">
      <c r="A21" s="3" t="s">
        <v>41</v>
      </c>
      <c r="B21" t="str">
        <f>VLOOKUP(A21,Мандатная!$A$16:$H$145,2,FALSE)</f>
        <v>Гвоздюк </v>
      </c>
      <c r="C21" t="str">
        <f>VLOOKUP(A21,Мандатная!$A$16:$H$145,3,FALSE)</f>
        <v>Константин </v>
      </c>
      <c r="D21" t="str">
        <f>VLOOKUP(A21,Мандатная!$A$16:$H$145,5,FALSE)</f>
        <v>Саратовская область</v>
      </c>
      <c r="E21" s="69">
        <f>VLOOKUP(A21,Мандатная!$A$16:$H$145,6,FALSE)</f>
        <v>35488</v>
      </c>
      <c r="F21" s="64" t="str">
        <f>VLOOKUP(A21,Плав!$A$9:$G$139,5,FALSE)</f>
        <v>02'19,0</v>
      </c>
      <c r="G21" s="62">
        <f>VLOOKUP(A21,Плав!$A$9:$G$139,6,FALSE)</f>
        <v>1010</v>
      </c>
      <c r="H21" s="62">
        <f>VLOOKUP(A21,Плав!$A$9:$G$139,7,FALSE)</f>
        <v>17</v>
      </c>
      <c r="I21" s="62">
        <f>VLOOKUP(A21,Стр!$A$9:$G$150,5,FALSE)</f>
        <v>82</v>
      </c>
      <c r="J21" s="62">
        <f>VLOOKUP(A21,Стр!$A$9:$G$150,6,FALSE)</f>
        <v>904</v>
      </c>
      <c r="K21" s="62">
        <f>VLOOKUP(A21,Стр!$A$9:$G$150,7,FALSE)</f>
        <v>15</v>
      </c>
      <c r="L21" s="64" t="str">
        <f>VLOOKUP(A21,Бег!$A$9:$G$147,5,FALSE)</f>
        <v>02'18,8</v>
      </c>
      <c r="M21" s="62">
        <f>VLOOKUP(A21,Бег!$A$9:$G$147,6,FALSE)</f>
        <v>868.166666666667</v>
      </c>
      <c r="N21" s="62">
        <f>VLOOKUP(A21,Бег!$A$9:$G$147,7,FALSE)</f>
        <v>16</v>
      </c>
      <c r="O21" s="62">
        <f aca="true" t="shared" si="1" ref="O21:O27">G21+J21+M21</f>
        <v>2782.166666666667</v>
      </c>
      <c r="P21" s="65">
        <f>VLOOKUP(A21,Троеб!$A$12:$M$161,13,FALSE)</f>
        <v>12</v>
      </c>
      <c r="Q21" s="65" t="s">
        <v>70</v>
      </c>
    </row>
    <row r="22" spans="1:17" ht="12.75">
      <c r="A22" s="3" t="s">
        <v>42</v>
      </c>
      <c r="B22" t="str">
        <f>VLOOKUP(A22,Мандатная!$A$16:$H$145,2,FALSE)</f>
        <v>Стецюк </v>
      </c>
      <c r="C22" t="str">
        <f>VLOOKUP(A22,Мандатная!$A$16:$H$145,3,FALSE)</f>
        <v>Роман </v>
      </c>
      <c r="D22" t="str">
        <f>VLOOKUP(A22,Мандатная!$A$16:$H$145,5,FALSE)</f>
        <v>г. Саратов</v>
      </c>
      <c r="E22" s="69">
        <f>VLOOKUP(A22,Мандатная!$A$16:$H$145,6,FALSE)</f>
        <v>35681</v>
      </c>
      <c r="F22" s="64" t="str">
        <f>VLOOKUP(A22,Плав!$A$9:$G$139,5,FALSE)</f>
        <v>02'30,0</v>
      </c>
      <c r="G22" s="62">
        <f>VLOOKUP(A22,Плав!$A$9:$G$139,6,FALSE)</f>
        <v>900</v>
      </c>
      <c r="H22" s="62">
        <f>VLOOKUP(A22,Плав!$A$9:$G$139,7,FALSE)</f>
        <v>29</v>
      </c>
      <c r="I22" s="62">
        <f>VLOOKUP(A22,Стр!$A$9:$G$150,5,FALSE)</f>
        <v>79</v>
      </c>
      <c r="J22" s="62">
        <f>VLOOKUP(A22,Стр!$A$9:$G$150,6,FALSE)</f>
        <v>832</v>
      </c>
      <c r="K22" s="62">
        <f>VLOOKUP(A22,Стр!$A$9:$G$150,7,FALSE)</f>
        <v>24</v>
      </c>
      <c r="L22" s="64" t="str">
        <f>VLOOKUP(A22,Бег!$A$9:$G$147,5,FALSE)</f>
        <v>02'20,0</v>
      </c>
      <c r="M22" s="62">
        <f>VLOOKUP(A22,Бег!$A$9:$G$147,6,FALSE)</f>
        <v>850.166666666667</v>
      </c>
      <c r="N22" s="62">
        <f>VLOOKUP(A22,Бег!$A$9:$G$147,7,FALSE)</f>
        <v>19</v>
      </c>
      <c r="O22" s="62">
        <f t="shared" si="1"/>
        <v>2582.166666666667</v>
      </c>
      <c r="P22" s="65">
        <f>VLOOKUP(A22,Троеб!$A$12:$M$161,13,FALSE)</f>
        <v>24</v>
      </c>
      <c r="Q22" s="65" t="s">
        <v>70</v>
      </c>
    </row>
    <row r="23" spans="1:17" ht="12.75">
      <c r="A23" s="3" t="s">
        <v>43</v>
      </c>
      <c r="B23" t="str">
        <f>VLOOKUP(A23,Мандатная!$A$16:$H$145,2,FALSE)</f>
        <v>Слугин</v>
      </c>
      <c r="C23" t="str">
        <f>VLOOKUP(A23,Мандатная!$A$16:$H$145,3,FALSE)</f>
        <v>Дмитрий</v>
      </c>
      <c r="D23" t="str">
        <f>VLOOKUP(A23,Мандатная!$A$16:$H$145,5,FALSE)</f>
        <v>МУДОД</v>
      </c>
      <c r="E23" s="69">
        <f>VLOOKUP(A23,Мандатная!$A$16:$H$145,6,FALSE)</f>
        <v>36276</v>
      </c>
      <c r="F23" s="64" t="str">
        <f>VLOOKUP(A23,Плав!$A$9:$G$139,5,FALSE)</f>
        <v>02'42,4</v>
      </c>
      <c r="G23" s="62">
        <f>VLOOKUP(A23,Плав!$A$9:$G$139,6,FALSE)</f>
        <v>776</v>
      </c>
      <c r="H23" s="62">
        <f>VLOOKUP(A23,Плав!$A$9:$G$139,7,FALSE)</f>
        <v>37</v>
      </c>
      <c r="I23" s="62">
        <f>VLOOKUP(A23,Стр!$A$9:$G$150,5,FALSE)</f>
        <v>82</v>
      </c>
      <c r="J23" s="62">
        <f>VLOOKUP(A23,Стр!$A$9:$G$150,6,FALSE)</f>
        <v>904</v>
      </c>
      <c r="K23" s="62">
        <f>VLOOKUP(A23,Стр!$A$9:$G$150,7,FALSE)</f>
        <v>15</v>
      </c>
      <c r="L23" s="64" t="str">
        <f>VLOOKUP(A23,Бег!$A$9:$G$147,5,FALSE)</f>
        <v>02'09,7</v>
      </c>
      <c r="M23" s="62">
        <f>VLOOKUP(A23,Бег!$A$9:$G$147,6,FALSE)</f>
        <v>1004.66666666667</v>
      </c>
      <c r="N23" s="62">
        <f>VLOOKUP(A23,Бег!$A$9:$G$147,7,FALSE)</f>
        <v>4</v>
      </c>
      <c r="O23" s="62">
        <f t="shared" si="1"/>
        <v>2684.66666666667</v>
      </c>
      <c r="P23" s="65">
        <f>VLOOKUP(A23,Троеб!$A$12:$M$161,13,FALSE)</f>
        <v>17</v>
      </c>
      <c r="Q23" s="65" t="s">
        <v>70</v>
      </c>
    </row>
    <row r="24" spans="1:17" ht="12.75">
      <c r="A24" s="3" t="s">
        <v>44</v>
      </c>
      <c r="B24" t="str">
        <f>VLOOKUP(A24,Мандатная!$A$16:$H$145,2,FALSE)</f>
        <v>Еров</v>
      </c>
      <c r="C24" t="str">
        <f>VLOOKUP(A24,Мандатная!$A$16:$H$145,3,FALSE)</f>
        <v>Степан</v>
      </c>
      <c r="D24" t="str">
        <f>VLOOKUP(A24,Мандатная!$A$16:$H$145,5,FALSE)</f>
        <v>ЦДЮСШ</v>
      </c>
      <c r="E24" s="69">
        <f>VLOOKUP(A24,Мандатная!$A$16:$H$145,6,FALSE)</f>
        <v>36217</v>
      </c>
      <c r="F24" s="64" t="str">
        <f>VLOOKUP(A24,Плав!$A$9:$G$139,5,FALSE)</f>
        <v>02'12,6</v>
      </c>
      <c r="G24" s="62">
        <f>VLOOKUP(A24,Плав!$A$9:$G$139,6,FALSE)</f>
        <v>1074</v>
      </c>
      <c r="H24" s="62">
        <f>VLOOKUP(A24,Плав!$A$9:$G$139,7,FALSE)</f>
        <v>6</v>
      </c>
      <c r="I24" s="62">
        <f>VLOOKUP(A24,Стр!$A$9:$G$150,5,FALSE)</f>
        <v>79</v>
      </c>
      <c r="J24" s="62">
        <f>VLOOKUP(A24,Стр!$A$9:$G$150,6,FALSE)</f>
        <v>832</v>
      </c>
      <c r="K24" s="62">
        <f>VLOOKUP(A24,Стр!$A$9:$G$150,7,FALSE)</f>
        <v>24</v>
      </c>
      <c r="L24" s="64" t="str">
        <f>VLOOKUP(A24,Бег!$A$9:$G$147,5,FALSE)</f>
        <v>02'15,1</v>
      </c>
      <c r="M24" s="62">
        <f>VLOOKUP(A24,Бег!$A$9:$G$147,6,FALSE)</f>
        <v>923.666666666667</v>
      </c>
      <c r="N24" s="62">
        <f>VLOOKUP(A24,Бег!$A$9:$G$147,7,FALSE)</f>
        <v>9</v>
      </c>
      <c r="O24" s="62">
        <f t="shared" si="1"/>
        <v>2829.666666666667</v>
      </c>
      <c r="P24" s="65">
        <f>VLOOKUP(A24,Троеб!$A$12:$M$161,13,FALSE)</f>
        <v>11</v>
      </c>
      <c r="Q24" s="65" t="s">
        <v>70</v>
      </c>
    </row>
    <row r="25" spans="1:17" ht="12.75">
      <c r="A25" s="3" t="s">
        <v>45</v>
      </c>
      <c r="B25" t="str">
        <f>VLOOKUP(A25,Мандатная!$A$16:$H$145,2,FALSE)</f>
        <v>Шустов </v>
      </c>
      <c r="C25" t="str">
        <f>VLOOKUP(A25,Мандатная!$A$16:$H$145,3,FALSE)</f>
        <v>Семён</v>
      </c>
      <c r="D25" t="str">
        <f>VLOOKUP(A25,Мандатная!$A$16:$H$145,5,FALSE)</f>
        <v>СФММСССО</v>
      </c>
      <c r="E25" s="69">
        <f>VLOOKUP(A25,Мандатная!$A$16:$H$145,6,FALSE)</f>
        <v>36669</v>
      </c>
      <c r="F25" s="64" t="str">
        <f>VLOOKUP(A25,Плав!$A$9:$G$139,5,FALSE)</f>
        <v>02'23,9</v>
      </c>
      <c r="G25" s="62">
        <f>VLOOKUP(A25,Плав!$A$9:$G$139,6,FALSE)</f>
        <v>961</v>
      </c>
      <c r="H25" s="62">
        <f>VLOOKUP(A25,Плав!$A$9:$G$139,7,FALSE)</f>
        <v>22</v>
      </c>
      <c r="I25" s="62">
        <f>VLOOKUP(A25,Стр!$A$9:$G$150,5,FALSE)</f>
        <v>80</v>
      </c>
      <c r="J25" s="62">
        <f>VLOOKUP(A25,Стр!$A$9:$G$150,6,FALSE)</f>
        <v>856</v>
      </c>
      <c r="K25" s="62">
        <f>VLOOKUP(A25,Стр!$A$9:$G$150,7,FALSE)</f>
        <v>22</v>
      </c>
      <c r="L25" s="64" t="str">
        <f>VLOOKUP(A25,Бег!$A$9:$G$147,5,FALSE)</f>
        <v>02'26,9</v>
      </c>
      <c r="M25" s="62">
        <f>VLOOKUP(A25,Бег!$A$9:$G$147,6,FALSE)</f>
        <v>746.666666666667</v>
      </c>
      <c r="N25" s="62">
        <f>VLOOKUP(A25,Бег!$A$9:$G$147,7,FALSE)</f>
        <v>31</v>
      </c>
      <c r="O25" s="62">
        <f t="shared" si="1"/>
        <v>2563.666666666667</v>
      </c>
      <c r="P25" s="65">
        <f>VLOOKUP(A25,Троеб!$A$12:$M$161,13,FALSE)</f>
        <v>25</v>
      </c>
      <c r="Q25" s="65" t="s">
        <v>70</v>
      </c>
    </row>
    <row r="26" spans="1:17" ht="12.75">
      <c r="A26" s="3" t="s">
        <v>1460</v>
      </c>
      <c r="B26" t="str">
        <f>VLOOKUP(A26,Мандатная!$A$16:$H$145,2,FALSE)</f>
        <v>Куташенков</v>
      </c>
      <c r="C26" t="str">
        <f>VLOOKUP(A26,Мандатная!$A$16:$H$145,3,FALSE)</f>
        <v>Антон</v>
      </c>
      <c r="E26" s="69">
        <f>VLOOKUP(A26,Мандатная!$A$16:$H$145,6,FALSE)</f>
        <v>36006</v>
      </c>
      <c r="F26" s="64" t="str">
        <f>VLOOKUP(A26,Плав!$A$9:$G$139,5,FALSE)</f>
        <v>02'17,4</v>
      </c>
      <c r="G26" s="62">
        <f>VLOOKUP(A26,Плав!$A$9:$G$139,6,FALSE)</f>
        <v>1026</v>
      </c>
      <c r="H26" s="62">
        <f>VLOOKUP(A26,Плав!$A$9:$G$139,7,FALSE)</f>
        <v>13</v>
      </c>
      <c r="I26" s="62">
        <f>VLOOKUP(A26,Стр!$A$9:$G$150,5,FALSE)</f>
        <v>62</v>
      </c>
      <c r="J26" s="62">
        <f>VLOOKUP(A26,Стр!$A$9:$G$150,6,FALSE)</f>
        <v>424</v>
      </c>
      <c r="K26" s="62">
        <f>VLOOKUP(A26,Стр!$A$9:$G$150,7,FALSE)</f>
        <v>45</v>
      </c>
      <c r="L26" s="64" t="str">
        <f>VLOOKUP(A26,Бег!$A$9:$G$147,5,FALSE)</f>
        <v>02'18,5</v>
      </c>
      <c r="M26" s="62">
        <f>VLOOKUP(A26,Бег!$A$9:$G$147,6,FALSE)</f>
        <v>872.666666666667</v>
      </c>
      <c r="N26" s="62">
        <f>VLOOKUP(A26,Бег!$A$9:$G$147,7,FALSE)</f>
        <v>15</v>
      </c>
      <c r="O26" s="62">
        <f t="shared" si="1"/>
        <v>2322.666666666667</v>
      </c>
      <c r="P26" s="65">
        <f>VLOOKUP(A26,Троеб!$A$12:$M$161,13,FALSE)</f>
        <v>33</v>
      </c>
      <c r="Q26" s="65" t="s">
        <v>70</v>
      </c>
    </row>
    <row r="27" spans="1:17" ht="12.75">
      <c r="A27" s="3" t="s">
        <v>1461</v>
      </c>
      <c r="B27" t="str">
        <f>VLOOKUP(A27,Мандатная!$A$16:$H$145,2,FALSE)</f>
        <v>Елисеев</v>
      </c>
      <c r="C27" t="str">
        <f>VLOOKUP(A27,Мандатная!$A$16:$H$145,3,FALSE)</f>
        <v>Илья</v>
      </c>
      <c r="E27" s="69">
        <f>VLOOKUP(A27,Мандатная!$A$16:$H$145,6,FALSE)</f>
        <v>36622</v>
      </c>
      <c r="F27" s="64" t="str">
        <f>VLOOKUP(A27,Плав!$A$9:$G$139,5,FALSE)</f>
        <v>02'35,3</v>
      </c>
      <c r="G27" s="62">
        <f>VLOOKUP(A27,Плав!$A$9:$G$139,6,FALSE)</f>
        <v>847</v>
      </c>
      <c r="H27" s="62">
        <f>VLOOKUP(A27,Плав!$A$9:$G$139,7,FALSE)</f>
        <v>34</v>
      </c>
      <c r="I27" s="62">
        <f>VLOOKUP(A27,Стр!$A$9:$G$150,5,FALSE)</f>
        <v>64</v>
      </c>
      <c r="J27" s="62">
        <f>VLOOKUP(A27,Стр!$A$9:$G$150,6,FALSE)</f>
        <v>472</v>
      </c>
      <c r="K27" s="62">
        <f>VLOOKUP(A27,Стр!$A$9:$G$150,7,FALSE)</f>
        <v>44</v>
      </c>
      <c r="L27" s="64" t="str">
        <f>VLOOKUP(A27,Бег!$A$9:$G$147,5,FALSE)</f>
        <v>02'20,1</v>
      </c>
      <c r="M27" s="62">
        <f>VLOOKUP(A27,Бег!$A$9:$G$147,6,FALSE)</f>
        <v>848.666666666667</v>
      </c>
      <c r="N27" s="62">
        <f>VLOOKUP(A27,Бег!$A$9:$G$147,7,FALSE)</f>
        <v>20</v>
      </c>
      <c r="O27" s="62">
        <f t="shared" si="1"/>
        <v>2167.666666666667</v>
      </c>
      <c r="P27" s="65">
        <f>VLOOKUP(A27,Троеб!$A$12:$M$161,13,FALSE)</f>
        <v>36</v>
      </c>
      <c r="Q27" s="65" t="s">
        <v>70</v>
      </c>
    </row>
    <row r="28" spans="1:17" ht="15">
      <c r="A28" s="56" t="s">
        <v>100</v>
      </c>
      <c r="B28" s="36"/>
      <c r="C28" s="37" t="s">
        <v>93</v>
      </c>
      <c r="D28" s="36" t="str">
        <f>D21</f>
        <v>Саратовская область</v>
      </c>
      <c r="E28" s="70"/>
      <c r="F28" s="71"/>
      <c r="G28" s="72">
        <f>SUM(G21:G27)</f>
        <v>6594</v>
      </c>
      <c r="H28" s="63">
        <f>VLOOKUP(A28,Плав!$A$9:$I$139,9,FALSE)</f>
        <v>3</v>
      </c>
      <c r="I28" s="73"/>
      <c r="J28" s="72">
        <f>SUM(J21:J27)</f>
        <v>5224</v>
      </c>
      <c r="K28" s="63">
        <f>VLOOKUP(A28,Стр!$A$9:$I$150,9,FALSE)</f>
        <v>6</v>
      </c>
      <c r="L28" s="71"/>
      <c r="M28" s="72">
        <f>SUM(M21:M27)</f>
        <v>6114.6666666666715</v>
      </c>
      <c r="N28" s="63">
        <f>VLOOKUP(A28,Бег!$A$9:$I$147,9,FALSE)</f>
        <v>1</v>
      </c>
      <c r="O28" s="72">
        <f>SUM(O21:O27)</f>
        <v>17932.666666666675</v>
      </c>
      <c r="P28" s="63">
        <v>3</v>
      </c>
      <c r="Q28" s="74"/>
    </row>
    <row r="29" spans="1:17" ht="12.75">
      <c r="A29" s="3"/>
      <c r="E29" s="69"/>
      <c r="F29" s="64"/>
      <c r="G29" s="62"/>
      <c r="H29" s="65"/>
      <c r="I29" s="62"/>
      <c r="J29" s="65"/>
      <c r="K29" s="65"/>
      <c r="L29" s="65"/>
      <c r="M29" s="65"/>
      <c r="N29" s="65"/>
      <c r="O29" s="65"/>
      <c r="P29" s="65"/>
      <c r="Q29" s="65"/>
    </row>
    <row r="30" spans="1:17" ht="12.75">
      <c r="A30" s="3" t="s">
        <v>46</v>
      </c>
      <c r="B30" t="str">
        <f>VLOOKUP(A30,Мандатная!$A$16:$H$145,2,FALSE)</f>
        <v>Соколов</v>
      </c>
      <c r="C30" t="str">
        <f>VLOOKUP(A30,Мандатная!$A$16:$H$145,3,FALSE)</f>
        <v>Семён</v>
      </c>
      <c r="D30" t="str">
        <f>VLOOKUP(A30,Мандатная!$A$16:$H$145,5,FALSE)</f>
        <v>Ярославская область</v>
      </c>
      <c r="E30" s="69">
        <f>VLOOKUP(A30,Мандатная!$A$16:$H$145,6,FALSE)</f>
        <v>36065</v>
      </c>
      <c r="F30" s="64" t="str">
        <f>VLOOKUP(A30,Плав!$A$9:$G$139,5,FALSE)</f>
        <v>02'31,1</v>
      </c>
      <c r="G30" s="62">
        <f>VLOOKUP(A30,Плав!$A$9:$G$139,6,FALSE)</f>
        <v>889</v>
      </c>
      <c r="H30" s="62">
        <f>VLOOKUP(A30,Плав!$A$9:$G$139,7,FALSE)</f>
        <v>30</v>
      </c>
      <c r="I30" s="62">
        <f>VLOOKUP(A30,Стр!$A$9:$G$150,5,FALSE)</f>
        <v>80</v>
      </c>
      <c r="J30" s="62">
        <f>VLOOKUP(A30,Стр!$A$9:$G$150,6,FALSE)</f>
        <v>856</v>
      </c>
      <c r="K30" s="62">
        <f>VLOOKUP(A30,Стр!$A$9:$G$150,7,FALSE)</f>
        <v>22</v>
      </c>
      <c r="L30" s="64" t="str">
        <f>VLOOKUP(A30,Бег!$A$9:$G$147,5,FALSE)</f>
        <v>02'45,4</v>
      </c>
      <c r="M30" s="62">
        <f>VLOOKUP(A30,Бег!$A$9:$G$147,6,FALSE)</f>
        <v>469.166666666667</v>
      </c>
      <c r="N30" s="62">
        <f>VLOOKUP(A30,Бег!$A$9:$G$147,7,FALSE)</f>
        <v>44</v>
      </c>
      <c r="O30" s="62">
        <f aca="true" t="shared" si="2" ref="O30:O36">G30+J30+M30</f>
        <v>2214.166666666667</v>
      </c>
      <c r="P30" s="65">
        <f>VLOOKUP(A30,Троеб!$A$12:$M$161,13,FALSE)</f>
        <v>35</v>
      </c>
      <c r="Q30" s="65" t="s">
        <v>67</v>
      </c>
    </row>
    <row r="31" spans="1:17" ht="12.75">
      <c r="A31" s="3" t="s">
        <v>47</v>
      </c>
      <c r="B31" t="str">
        <f>VLOOKUP(A31,Мандатная!$A$16:$H$145,2,FALSE)</f>
        <v>Черепенин</v>
      </c>
      <c r="C31" t="str">
        <f>VLOOKUP(A31,Мандатная!$A$16:$H$145,3,FALSE)</f>
        <v>Александр</v>
      </c>
      <c r="D31" t="str">
        <f>VLOOKUP(A31,Мандатная!$A$16:$H$145,5,FALSE)</f>
        <v>г. Рыбинск</v>
      </c>
      <c r="E31" s="69">
        <f>VLOOKUP(A31,Мандатная!$A$16:$H$145,6,FALSE)</f>
        <v>35882</v>
      </c>
      <c r="F31" s="64" t="str">
        <f>VLOOKUP(A31,Плав!$A$9:$G$139,5,FALSE)</f>
        <v>02'29,4</v>
      </c>
      <c r="G31" s="62">
        <f>VLOOKUP(A31,Плав!$A$9:$G$139,6,FALSE)</f>
        <v>906</v>
      </c>
      <c r="H31" s="62">
        <f>VLOOKUP(A31,Плав!$A$9:$G$139,7,FALSE)</f>
        <v>27</v>
      </c>
      <c r="I31" s="62">
        <f>VLOOKUP(A31,Стр!$A$9:$G$150,5,FALSE)</f>
        <v>84</v>
      </c>
      <c r="J31" s="62">
        <f>VLOOKUP(A31,Стр!$A$9:$G$150,6,FALSE)</f>
        <v>952</v>
      </c>
      <c r="K31" s="62">
        <f>VLOOKUP(A31,Стр!$A$9:$G$150,7,FALSE)</f>
        <v>11</v>
      </c>
      <c r="L31" s="64">
        <f>VLOOKUP(A31,Бег!$A$9:$G$147,5,FALSE)</f>
        <v>0</v>
      </c>
      <c r="M31" s="62">
        <f>VLOOKUP(A31,Бег!$A$9:$G$147,6,FALSE)</f>
        <v>0</v>
      </c>
      <c r="N31" s="62">
        <f>VLOOKUP(A31,Бег!$A$9:$G$147,7,FALSE)</f>
        <v>60</v>
      </c>
      <c r="O31" s="62">
        <f t="shared" si="2"/>
        <v>1858</v>
      </c>
      <c r="P31" s="65">
        <f>VLOOKUP(A31,Троеб!$A$12:$M$161,13,FALSE)</f>
        <v>42</v>
      </c>
      <c r="Q31" s="65" t="s">
        <v>67</v>
      </c>
    </row>
    <row r="32" spans="1:17" ht="12.75">
      <c r="A32" s="3" t="s">
        <v>48</v>
      </c>
      <c r="B32" t="str">
        <f>VLOOKUP(A32,Мандатная!$A$16:$H$145,2,FALSE)</f>
        <v>Крымов</v>
      </c>
      <c r="C32" t="str">
        <f>VLOOKUP(A32,Мандатная!$A$16:$H$145,3,FALSE)</f>
        <v>Евгений</v>
      </c>
      <c r="E32" s="69">
        <f>VLOOKUP(A32,Мандатная!$A$16:$H$145,6,FALSE)</f>
        <v>38072</v>
      </c>
      <c r="F32" s="64" t="str">
        <f>VLOOKUP(A32,Плав!$A$9:$G$139,5,FALSE)</f>
        <v>02'37,4</v>
      </c>
      <c r="G32" s="62">
        <f>VLOOKUP(A32,Плав!$A$9:$G$139,6,FALSE)</f>
        <v>826</v>
      </c>
      <c r="H32" s="62">
        <f>VLOOKUP(A32,Плав!$A$9:$G$139,7,FALSE)</f>
        <v>35</v>
      </c>
      <c r="I32" s="62">
        <f>VLOOKUP(A32,Стр!$A$9:$G$150,5,FALSE)</f>
        <v>51</v>
      </c>
      <c r="J32" s="62">
        <f>VLOOKUP(A32,Стр!$A$9:$G$150,6,FALSE)</f>
        <v>160</v>
      </c>
      <c r="K32" s="62">
        <f>VLOOKUP(A32,Стр!$A$9:$G$150,7,FALSE)</f>
        <v>48</v>
      </c>
      <c r="L32" s="64" t="str">
        <f>VLOOKUP(A32,Бег!$A$9:$G$147,5,FALSE)</f>
        <v>02'49,1</v>
      </c>
      <c r="M32" s="62">
        <f>VLOOKUP(A32,Бег!$A$9:$G$147,6,FALSE)</f>
        <v>413.666666666667</v>
      </c>
      <c r="N32" s="62">
        <f>VLOOKUP(A32,Бег!$A$9:$G$147,7,FALSE)</f>
        <v>47</v>
      </c>
      <c r="O32" s="62">
        <f t="shared" si="2"/>
        <v>1399.666666666667</v>
      </c>
      <c r="P32" s="65">
        <f>VLOOKUP(A32,Троеб!$A$12:$M$161,13,FALSE)</f>
        <v>45</v>
      </c>
      <c r="Q32" s="65" t="s">
        <v>67</v>
      </c>
    </row>
    <row r="33" spans="1:17" ht="12.75">
      <c r="A33" s="3" t="s">
        <v>49</v>
      </c>
      <c r="B33" t="str">
        <f>VLOOKUP(A33,Мандатная!$A$16:$H$145,2,FALSE)</f>
        <v>Маслов</v>
      </c>
      <c r="C33" t="str">
        <f>VLOOKUP(A33,Мандатная!$A$16:$H$145,3,FALSE)</f>
        <v>Станислав</v>
      </c>
      <c r="E33" s="69">
        <f>VLOOKUP(A33,Мандатная!$A$16:$H$145,6,FALSE)</f>
        <v>36607</v>
      </c>
      <c r="F33" s="64" t="str">
        <f>VLOOKUP(A33,Плав!$A$9:$G$139,5,FALSE)</f>
        <v>02'46,2</v>
      </c>
      <c r="G33" s="62">
        <f>VLOOKUP(A33,Плав!$A$9:$G$139,6,FALSE)</f>
        <v>738</v>
      </c>
      <c r="H33" s="62">
        <f>VLOOKUP(A33,Плав!$A$9:$G$139,7,FALSE)</f>
        <v>39</v>
      </c>
      <c r="I33" s="62">
        <f>VLOOKUP(A33,Стр!$A$9:$G$150,5,FALSE)</f>
        <v>79</v>
      </c>
      <c r="J33" s="62">
        <f>VLOOKUP(A33,Стр!$A$9:$G$150,6,FALSE)</f>
        <v>832</v>
      </c>
      <c r="K33" s="62">
        <f>VLOOKUP(A33,Стр!$A$9:$G$150,7,FALSE)</f>
        <v>24</v>
      </c>
      <c r="L33" s="64" t="str">
        <f>VLOOKUP(A33,Бег!$A$9:$G$147,5,FALSE)</f>
        <v>02'08,8</v>
      </c>
      <c r="M33" s="62">
        <f>VLOOKUP(A33,Бег!$A$9:$G$147,6,FALSE)</f>
        <v>1018.16666666667</v>
      </c>
      <c r="N33" s="62">
        <f>VLOOKUP(A33,Бег!$A$9:$G$147,7,FALSE)</f>
        <v>2</v>
      </c>
      <c r="O33" s="62">
        <f t="shared" si="2"/>
        <v>2588.16666666667</v>
      </c>
      <c r="P33" s="65">
        <f>VLOOKUP(A33,Троеб!$A$12:$M$161,13,FALSE)</f>
        <v>23</v>
      </c>
      <c r="Q33" s="65" t="s">
        <v>67</v>
      </c>
    </row>
    <row r="34" spans="1:17" ht="12.75">
      <c r="A34" s="3" t="s">
        <v>50</v>
      </c>
      <c r="B34" t="str">
        <f>VLOOKUP(A34,Мандатная!$A$16:$H$145,2,FALSE)</f>
        <v>Ульянов</v>
      </c>
      <c r="C34" t="str">
        <f>VLOOKUP(A34,Мандатная!$A$16:$H$145,3,FALSE)</f>
        <v>Дмитрий</v>
      </c>
      <c r="E34" s="69">
        <f>VLOOKUP(A34,Мандатная!$A$16:$H$145,6,FALSE)</f>
        <v>36819</v>
      </c>
      <c r="F34" s="64" t="str">
        <f>VLOOKUP(A34,Плав!$A$9:$G$139,5,FALSE)</f>
        <v>02'32,2</v>
      </c>
      <c r="G34" s="62">
        <f>VLOOKUP(A34,Плав!$A$9:$G$139,6,FALSE)</f>
        <v>878</v>
      </c>
      <c r="H34" s="62">
        <f>VLOOKUP(A34,Плав!$A$9:$G$139,7,FALSE)</f>
        <v>31</v>
      </c>
      <c r="I34" s="62">
        <f>VLOOKUP(A34,Стр!$A$9:$G$150,5,FALSE)</f>
        <v>90</v>
      </c>
      <c r="J34" s="62">
        <f>VLOOKUP(A34,Стр!$A$9:$G$150,6,FALSE)</f>
        <v>1096</v>
      </c>
      <c r="K34" s="62">
        <f>VLOOKUP(A34,Стр!$A$9:$G$150,7,FALSE)</f>
        <v>2</v>
      </c>
      <c r="L34" s="64" t="str">
        <f>VLOOKUP(A34,Бег!$A$9:$G$147,5,FALSE)</f>
        <v>02'18,4</v>
      </c>
      <c r="M34" s="62">
        <f>VLOOKUP(A34,Бег!$A$9:$G$147,6,FALSE)</f>
        <v>874.166666666667</v>
      </c>
      <c r="N34" s="62">
        <f>VLOOKUP(A34,Бег!$A$9:$G$147,7,FALSE)</f>
        <v>14</v>
      </c>
      <c r="O34" s="62">
        <f t="shared" si="2"/>
        <v>2848.166666666667</v>
      </c>
      <c r="P34" s="65">
        <f>VLOOKUP(A34,Троеб!$A$12:$M$161,13,FALSE)</f>
        <v>10</v>
      </c>
      <c r="Q34" s="65" t="s">
        <v>67</v>
      </c>
    </row>
    <row r="35" spans="1:17" ht="12.75">
      <c r="A35" s="3" t="s">
        <v>1462</v>
      </c>
      <c r="B35" t="str">
        <f>VLOOKUP(A35,Мандатная!$A$16:$H$145,2,FALSE)</f>
        <v>Чепурной</v>
      </c>
      <c r="C35" t="str">
        <f>VLOOKUP(A35,Мандатная!$A$16:$H$145,3,FALSE)</f>
        <v>Марк</v>
      </c>
      <c r="E35" s="69">
        <f>VLOOKUP(A35,Мандатная!$A$16:$H$145,6,FALSE)</f>
        <v>35941</v>
      </c>
      <c r="F35" s="64" t="str">
        <f>VLOOKUP(A35,Плав!$A$9:$G$139,5,FALSE)</f>
        <v>02'14,8</v>
      </c>
      <c r="G35" s="62">
        <f>VLOOKUP(A35,Плав!$A$9:$G$139,6,FALSE)</f>
        <v>1052</v>
      </c>
      <c r="H35" s="62">
        <f>VLOOKUP(A35,Плав!$A$9:$G$139,7,FALSE)</f>
        <v>10</v>
      </c>
      <c r="I35" s="62">
        <f>VLOOKUP(A35,Стр!$A$9:$G$150,5,FALSE)</f>
        <v>68</v>
      </c>
      <c r="J35" s="62">
        <f>VLOOKUP(A35,Стр!$A$9:$G$150,6,FALSE)</f>
        <v>568</v>
      </c>
      <c r="K35" s="62">
        <f>VLOOKUP(A35,Стр!$A$9:$G$150,7,FALSE)</f>
        <v>41</v>
      </c>
      <c r="L35" s="64" t="str">
        <f>VLOOKUP(A35,Бег!$A$9:$G$147,5,FALSE)</f>
        <v>02'50,1</v>
      </c>
      <c r="M35" s="62">
        <f>VLOOKUP(A35,Бег!$A$9:$G$147,6,FALSE)</f>
        <v>398.666666666667</v>
      </c>
      <c r="N35" s="62">
        <f>VLOOKUP(A35,Бег!$A$9:$G$147,7,FALSE)</f>
        <v>48</v>
      </c>
      <c r="O35" s="62">
        <f t="shared" si="2"/>
        <v>2018.666666666667</v>
      </c>
      <c r="P35" s="65">
        <f>VLOOKUP(A35,Троеб!$A$12:$M$161,13,FALSE)</f>
        <v>40</v>
      </c>
      <c r="Q35" s="65" t="s">
        <v>67</v>
      </c>
    </row>
    <row r="36" spans="1:17" ht="12.75">
      <c r="A36" s="3" t="s">
        <v>1463</v>
      </c>
      <c r="B36" t="str">
        <f>VLOOKUP(A36,Мандатная!$A$16:$H$145,2,FALSE)</f>
        <v>Харланов </v>
      </c>
      <c r="C36" t="str">
        <f>VLOOKUP(A36,Мандатная!$A$16:$H$145,3,FALSE)</f>
        <v>Никита</v>
      </c>
      <c r="E36" s="69">
        <f>VLOOKUP(A36,Мандатная!$A$16:$H$145,6,FALSE)</f>
        <v>36495</v>
      </c>
      <c r="F36" s="64" t="str">
        <f>VLOOKUP(A36,Плав!$A$9:$G$139,5,FALSE)</f>
        <v>03'04,0</v>
      </c>
      <c r="G36" s="62">
        <f>VLOOKUP(A36,Плав!$A$9:$G$139,6,FALSE)</f>
        <v>560</v>
      </c>
      <c r="H36" s="62">
        <f>VLOOKUP(A36,Плав!$A$9:$G$139,7,FALSE)</f>
        <v>47</v>
      </c>
      <c r="I36" s="62">
        <f>VLOOKUP(A36,Стр!$A$9:$G$150,5,FALSE)</f>
        <v>83</v>
      </c>
      <c r="J36" s="62">
        <f>VLOOKUP(A36,Стр!$A$9:$G$150,6,FALSE)</f>
        <v>928</v>
      </c>
      <c r="K36" s="62">
        <f>VLOOKUP(A36,Стр!$A$9:$G$150,7,FALSE)</f>
        <v>13</v>
      </c>
      <c r="L36" s="64" t="str">
        <f>VLOOKUP(A36,Бег!$A$9:$G$147,5,FALSE)</f>
        <v>02'23,4</v>
      </c>
      <c r="M36" s="62">
        <f>VLOOKUP(A36,Бег!$A$9:$G$147,6,FALSE)</f>
        <v>799.166666666667</v>
      </c>
      <c r="N36" s="62">
        <f>VLOOKUP(A36,Бег!$A$9:$G$147,7,FALSE)</f>
        <v>25</v>
      </c>
      <c r="O36" s="62">
        <f t="shared" si="2"/>
        <v>2287.166666666667</v>
      </c>
      <c r="P36" s="65">
        <f>VLOOKUP(A36,Троеб!$A$12:$M$161,13,FALSE)</f>
        <v>34</v>
      </c>
      <c r="Q36" s="65" t="s">
        <v>67</v>
      </c>
    </row>
    <row r="37" spans="1:17" ht="15">
      <c r="A37" s="56" t="s">
        <v>107</v>
      </c>
      <c r="B37" s="36"/>
      <c r="C37" s="37" t="s">
        <v>93</v>
      </c>
      <c r="D37" s="36" t="str">
        <f>D30</f>
        <v>Ярославская область</v>
      </c>
      <c r="E37" s="70"/>
      <c r="F37" s="71"/>
      <c r="G37" s="72">
        <f>SUM(G30:G36)</f>
        <v>5849</v>
      </c>
      <c r="H37" s="63">
        <f>VLOOKUP(A37,Плав!$A$9:$I$139,9,FALSE)</f>
        <v>5</v>
      </c>
      <c r="I37" s="73"/>
      <c r="J37" s="72">
        <f>SUM(J30:J36)</f>
        <v>5392</v>
      </c>
      <c r="K37" s="63">
        <f>VLOOKUP(A37,Стр!$A$9:$I$150,9,FALSE)</f>
        <v>5</v>
      </c>
      <c r="L37" s="71"/>
      <c r="M37" s="72">
        <f>SUM(M30:M36)</f>
        <v>3973.000000000005</v>
      </c>
      <c r="N37" s="63">
        <f>VLOOKUP(A37,Бег!$A$9:$I$147,9,FALSE)</f>
        <v>6</v>
      </c>
      <c r="O37" s="72">
        <f>SUM(O30:O36)</f>
        <v>15214.000000000007</v>
      </c>
      <c r="P37" s="63">
        <f>VLOOKUP(A37,Троеб!$A$12:$O$161,15,FALSE)</f>
        <v>6</v>
      </c>
      <c r="Q37" s="74"/>
    </row>
    <row r="38" spans="1:17" ht="15">
      <c r="A38" s="57"/>
      <c r="B38" s="13"/>
      <c r="C38" s="16"/>
      <c r="D38" s="13"/>
      <c r="E38" s="34"/>
      <c r="F38" s="17"/>
      <c r="G38" s="18"/>
      <c r="H38" s="19"/>
      <c r="I38" s="14"/>
      <c r="J38" s="18"/>
      <c r="K38" s="19"/>
      <c r="L38" s="17"/>
      <c r="M38" s="18"/>
      <c r="N38" s="19"/>
      <c r="O38" s="18"/>
      <c r="P38" s="19"/>
      <c r="Q38" s="13"/>
    </row>
    <row r="39" spans="1:17" ht="18.75" customHeight="1" thickBot="1">
      <c r="A39" s="252" t="s">
        <v>110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</row>
    <row r="40" spans="1:17" ht="15.75" customHeight="1">
      <c r="A40" s="186" t="s">
        <v>28</v>
      </c>
      <c r="B40" s="239" t="s">
        <v>29</v>
      </c>
      <c r="C40" s="239" t="s">
        <v>30</v>
      </c>
      <c r="D40" s="248" t="s">
        <v>109</v>
      </c>
      <c r="E40" s="250" t="s">
        <v>33</v>
      </c>
      <c r="F40" s="245" t="s">
        <v>89</v>
      </c>
      <c r="G40" s="246"/>
      <c r="H40" s="247"/>
      <c r="I40" s="245" t="s">
        <v>94</v>
      </c>
      <c r="J40" s="246"/>
      <c r="K40" s="247"/>
      <c r="L40" s="245" t="s">
        <v>98</v>
      </c>
      <c r="M40" s="246"/>
      <c r="N40" s="247"/>
      <c r="O40" s="243" t="s">
        <v>95</v>
      </c>
      <c r="P40" s="243" t="s">
        <v>96</v>
      </c>
      <c r="Q40" s="241" t="s">
        <v>97</v>
      </c>
    </row>
    <row r="41" spans="1:17" ht="24.75" customHeight="1" thickBot="1">
      <c r="A41" s="187"/>
      <c r="B41" s="240"/>
      <c r="C41" s="240"/>
      <c r="D41" s="249"/>
      <c r="E41" s="251"/>
      <c r="F41" s="23" t="s">
        <v>90</v>
      </c>
      <c r="G41" s="23" t="s">
        <v>91</v>
      </c>
      <c r="H41" s="23" t="s">
        <v>92</v>
      </c>
      <c r="I41" s="23" t="s">
        <v>136</v>
      </c>
      <c r="J41" s="23" t="s">
        <v>91</v>
      </c>
      <c r="K41" s="23" t="s">
        <v>92</v>
      </c>
      <c r="L41" s="23" t="s">
        <v>90</v>
      </c>
      <c r="M41" s="23" t="s">
        <v>91</v>
      </c>
      <c r="N41" s="23" t="s">
        <v>92</v>
      </c>
      <c r="O41" s="244"/>
      <c r="P41" s="244"/>
      <c r="Q41" s="242"/>
    </row>
    <row r="42" spans="1:17" ht="15">
      <c r="A42" s="57"/>
      <c r="B42" s="13"/>
      <c r="C42" s="16"/>
      <c r="D42" s="13"/>
      <c r="E42" s="34"/>
      <c r="F42" s="17"/>
      <c r="G42" s="18"/>
      <c r="H42" s="19"/>
      <c r="I42" s="14"/>
      <c r="J42" s="18"/>
      <c r="K42" s="19"/>
      <c r="L42" s="17"/>
      <c r="M42" s="18"/>
      <c r="N42" s="19"/>
      <c r="O42" s="18"/>
      <c r="P42" s="19"/>
      <c r="Q42" s="13"/>
    </row>
    <row r="43" spans="1:17" ht="12.75">
      <c r="A43" s="3" t="s">
        <v>73</v>
      </c>
      <c r="B43" t="str">
        <f>VLOOKUP(A43,Мандатная!$A$16:$H$145,2,FALSE)</f>
        <v>Данилов</v>
      </c>
      <c r="C43" t="str">
        <f>VLOOKUP(A43,Мандатная!$A$16:$H$145,3,FALSE)</f>
        <v>Егор</v>
      </c>
      <c r="D43" t="str">
        <f>VLOOKUP(A43,Мандатная!$A$16:$H$145,5,FALSE)</f>
        <v>Самарская область</v>
      </c>
      <c r="E43" s="69">
        <f>VLOOKUP(A43,Мандатная!$A$16:$H$145,6,FALSE)</f>
        <v>0</v>
      </c>
      <c r="F43" s="64" t="str">
        <f>VLOOKUP(A43,Плав!$A$9:$G$139,5,FALSE)</f>
        <v>02'18,3</v>
      </c>
      <c r="G43" s="62">
        <f>VLOOKUP(A43,Плав!$A$9:$G$139,6,FALSE)</f>
        <v>1017</v>
      </c>
      <c r="H43" s="62">
        <f>VLOOKUP(A43,Плав!$A$9:$G$139,7,FALSE)</f>
        <v>16</v>
      </c>
      <c r="I43" s="62">
        <f>VLOOKUP(A43,Стр!$A$9:$G$150,5,FALSE)</f>
        <v>83</v>
      </c>
      <c r="J43" s="62">
        <f>VLOOKUP(A43,Стр!$A$9:$G$150,6,FALSE)</f>
        <v>928</v>
      </c>
      <c r="K43" s="62">
        <f>VLOOKUP(A43,Стр!$A$9:$G$150,7,FALSE)</f>
        <v>13</v>
      </c>
      <c r="L43" s="64" t="str">
        <f>VLOOKUP(A43,Бег!$A$9:$G$147,5,FALSE)</f>
        <v>02'08,9</v>
      </c>
      <c r="M43" s="62">
        <f>VLOOKUP(A43,Бег!$A$9:$G$147,6,FALSE)</f>
        <v>1016.66666666667</v>
      </c>
      <c r="N43" s="62">
        <f>VLOOKUP(A43,Бег!$A$9:$G$147,7,FALSE)</f>
        <v>3</v>
      </c>
      <c r="O43" s="62">
        <f aca="true" t="shared" si="3" ref="O43:O49">G43+J43+M43</f>
        <v>2961.66666666667</v>
      </c>
      <c r="P43" s="65">
        <f>VLOOKUP(A43,Троеб!$A$12:$M$161,13,FALSE)</f>
        <v>5</v>
      </c>
      <c r="Q43" s="65"/>
    </row>
    <row r="44" spans="1:17" ht="12.75">
      <c r="A44" s="3" t="s">
        <v>74</v>
      </c>
      <c r="B44" t="str">
        <f>VLOOKUP(A44,Мандатная!$A$16:$H$145,2,FALSE)</f>
        <v>Привалов</v>
      </c>
      <c r="C44" t="str">
        <f>VLOOKUP(A44,Мандатная!$A$16:$H$145,3,FALSE)</f>
        <v>Михаил</v>
      </c>
      <c r="D44" t="str">
        <f>VLOOKUP(A44,Мандатная!$A$16:$H$145,5,FALSE)</f>
        <v>г. Самара</v>
      </c>
      <c r="E44" s="69">
        <f>VLOOKUP(A44,Мандатная!$A$16:$H$145,6,FALSE)</f>
        <v>0</v>
      </c>
      <c r="F44" s="64">
        <f>VLOOKUP(A44,Плав!$A$9:$G$139,5,FALSE)</f>
        <v>0</v>
      </c>
      <c r="G44" s="62">
        <f>VLOOKUP(A44,Плав!$A$9:$G$139,6,FALSE)</f>
        <v>0</v>
      </c>
      <c r="H44" s="62">
        <f>VLOOKUP(A44,Плав!$A$9:$G$139,7,FALSE)</f>
        <v>57</v>
      </c>
      <c r="I44" s="62">
        <f>VLOOKUP(A44,Стр!$A$9:$G$150,5,FALSE)</f>
        <v>84</v>
      </c>
      <c r="J44" s="62">
        <f>VLOOKUP(A44,Стр!$A$9:$G$150,6,FALSE)</f>
        <v>952</v>
      </c>
      <c r="K44" s="62">
        <f>VLOOKUP(A44,Стр!$A$9:$G$150,7,FALSE)</f>
        <v>11</v>
      </c>
      <c r="L44" s="64" t="str">
        <f>VLOOKUP(A44,Бег!$A$9:$G$147,5,FALSE)</f>
        <v>02'26,9</v>
      </c>
      <c r="M44" s="62">
        <f>VLOOKUP(A44,Бег!$A$9:$G$147,6,FALSE)</f>
        <v>746.666666666667</v>
      </c>
      <c r="N44" s="62">
        <f>VLOOKUP(A44,Бег!$A$9:$G$147,7,FALSE)</f>
        <v>31</v>
      </c>
      <c r="O44" s="62">
        <f t="shared" si="3"/>
        <v>1698.666666666667</v>
      </c>
      <c r="P44" s="65">
        <f>VLOOKUP(A44,Троеб!$A$12:$M$161,13,FALSE)</f>
        <v>43</v>
      </c>
      <c r="Q44" s="65"/>
    </row>
    <row r="45" spans="1:17" ht="12.75">
      <c r="A45" s="3" t="s">
        <v>75</v>
      </c>
      <c r="B45" t="str">
        <f>VLOOKUP(A45,Мандатная!$A$16:$H$145,2,FALSE)</f>
        <v>Айбушев</v>
      </c>
      <c r="C45" t="str">
        <f>VLOOKUP(A45,Мандатная!$A$16:$H$145,3,FALSE)</f>
        <v>Марат</v>
      </c>
      <c r="E45" s="69">
        <f>VLOOKUP(A45,Мандатная!$A$16:$H$145,6,FALSE)</f>
        <v>0</v>
      </c>
      <c r="F45" s="64" t="str">
        <f>VLOOKUP(A45,Плав!$A$9:$G$139,5,FALSE)</f>
        <v>02'21,2</v>
      </c>
      <c r="G45" s="62">
        <f>VLOOKUP(A45,Плав!$A$9:$G$139,6,FALSE)</f>
        <v>988</v>
      </c>
      <c r="H45" s="62">
        <f>VLOOKUP(A45,Плав!$A$9:$G$139,7,FALSE)</f>
        <v>18</v>
      </c>
      <c r="I45" s="62">
        <f>VLOOKUP(A45,Стр!$A$9:$G$150,5,FALSE)</f>
        <v>71</v>
      </c>
      <c r="J45" s="62">
        <f>VLOOKUP(A45,Стр!$A$9:$G$150,6,FALSE)</f>
        <v>640</v>
      </c>
      <c r="K45" s="62">
        <f>VLOOKUP(A45,Стр!$A$9:$G$150,7,FALSE)</f>
        <v>39</v>
      </c>
      <c r="L45" s="64" t="str">
        <f>VLOOKUP(A45,Бег!$A$9:$G$147,5,FALSE)</f>
        <v>02'18,0</v>
      </c>
      <c r="M45" s="62">
        <f>VLOOKUP(A45,Бег!$A$9:$G$147,6,FALSE)</f>
        <v>880.166666666667</v>
      </c>
      <c r="N45" s="62">
        <f>VLOOKUP(A45,Бег!$A$9:$G$147,7,FALSE)</f>
        <v>13</v>
      </c>
      <c r="O45" s="62">
        <f t="shared" si="3"/>
        <v>2508.166666666667</v>
      </c>
      <c r="P45" s="65">
        <f>VLOOKUP(A45,Троеб!$A$12:$M$161,13,FALSE)</f>
        <v>28</v>
      </c>
      <c r="Q45" s="65"/>
    </row>
    <row r="46" spans="1:17" ht="12.75">
      <c r="A46" s="3" t="s">
        <v>76</v>
      </c>
      <c r="B46" t="str">
        <f>VLOOKUP(A46,Мандатная!$A$16:$H$145,2,FALSE)</f>
        <v>Лазутов</v>
      </c>
      <c r="C46" t="str">
        <f>VLOOKUP(A46,Мандатная!$A$16:$H$145,3,FALSE)</f>
        <v>Денис</v>
      </c>
      <c r="E46" s="69">
        <f>VLOOKUP(A46,Мандатная!$A$16:$H$145,6,FALSE)</f>
        <v>0</v>
      </c>
      <c r="F46" s="64" t="str">
        <f>VLOOKUP(A46,Плав!$A$9:$G$139,5,FALSE)</f>
        <v>02'27,3</v>
      </c>
      <c r="G46" s="62">
        <f>VLOOKUP(A46,Плав!$A$9:$G$139,6,FALSE)</f>
        <v>927</v>
      </c>
      <c r="H46" s="62">
        <f>VLOOKUP(A46,Плав!$A$9:$G$139,7,FALSE)</f>
        <v>26</v>
      </c>
      <c r="I46" s="62">
        <f>VLOOKUP(A46,Стр!$A$9:$G$150,5,FALSE)</f>
        <v>79</v>
      </c>
      <c r="J46" s="62">
        <f>VLOOKUP(A46,Стр!$A$9:$G$150,6,FALSE)</f>
        <v>832</v>
      </c>
      <c r="K46" s="62">
        <f>VLOOKUP(A46,Стр!$A$9:$G$150,7,FALSE)</f>
        <v>24</v>
      </c>
      <c r="L46" s="64" t="str">
        <f>VLOOKUP(A46,Бег!$A$9:$G$147,5,FALSE)</f>
        <v>02'34,8</v>
      </c>
      <c r="M46" s="62">
        <f>VLOOKUP(A46,Бег!$A$9:$G$147,6,FALSE)</f>
        <v>628.166666666667</v>
      </c>
      <c r="N46" s="62">
        <f>VLOOKUP(A46,Бег!$A$9:$G$147,7,FALSE)</f>
        <v>39</v>
      </c>
      <c r="O46" s="62">
        <f t="shared" si="3"/>
        <v>2387.166666666667</v>
      </c>
      <c r="P46" s="65">
        <f>VLOOKUP(A46,Троеб!$A$12:$M$161,13,FALSE)</f>
        <v>31</v>
      </c>
      <c r="Q46" s="65"/>
    </row>
    <row r="47" spans="1:17" ht="12.75">
      <c r="A47" s="3" t="s">
        <v>77</v>
      </c>
      <c r="B47" t="str">
        <f>VLOOKUP(A47,Мандатная!$A$16:$H$145,2,FALSE)</f>
        <v>Касаткин</v>
      </c>
      <c r="C47" t="str">
        <f>VLOOKUP(A47,Мандатная!$A$16:$H$145,3,FALSE)</f>
        <v>Сергей</v>
      </c>
      <c r="E47" s="69">
        <f>VLOOKUP(A47,Мандатная!$A$16:$H$145,6,FALSE)</f>
        <v>0</v>
      </c>
      <c r="F47" s="64" t="str">
        <f>VLOOKUP(A47,Плав!$A$9:$G$139,5,FALSE)</f>
        <v>02'13,7</v>
      </c>
      <c r="G47" s="62">
        <f>VLOOKUP(A47,Плав!$A$9:$G$139,6,FALSE)</f>
        <v>1063</v>
      </c>
      <c r="H47" s="62">
        <f>VLOOKUP(A47,Плав!$A$9:$G$139,7,FALSE)</f>
        <v>8</v>
      </c>
      <c r="I47" s="62">
        <f>VLOOKUP(A47,Стр!$A$9:$G$150,5,FALSE)</f>
        <v>86</v>
      </c>
      <c r="J47" s="62">
        <f>VLOOKUP(A47,Стр!$A$9:$G$150,6,FALSE)</f>
        <v>1000</v>
      </c>
      <c r="K47" s="62">
        <f>VLOOKUP(A47,Стр!$A$9:$G$150,7,FALSE)</f>
        <v>6</v>
      </c>
      <c r="L47" s="64" t="str">
        <f>VLOOKUP(A47,Бег!$A$9:$G$147,5,FALSE)</f>
        <v>02'20,6</v>
      </c>
      <c r="M47" s="62">
        <f>VLOOKUP(A47,Бег!$A$9:$G$147,6,FALSE)</f>
        <v>841.166666666667</v>
      </c>
      <c r="N47" s="62">
        <f>VLOOKUP(A47,Бег!$A$9:$G$147,7,FALSE)</f>
        <v>21</v>
      </c>
      <c r="O47" s="62">
        <f t="shared" si="3"/>
        <v>2904.166666666667</v>
      </c>
      <c r="P47" s="65">
        <f>VLOOKUP(A47,Троеб!$A$12:$M$161,13,FALSE)</f>
        <v>6</v>
      </c>
      <c r="Q47" s="65"/>
    </row>
    <row r="48" spans="1:17" ht="12.75">
      <c r="A48" s="3" t="s">
        <v>1464</v>
      </c>
      <c r="B48" t="str">
        <f>VLOOKUP(A48,Мандатная!$A$16:$H$145,2,FALSE)</f>
        <v>Селеверстов</v>
      </c>
      <c r="C48" t="str">
        <f>VLOOKUP(A48,Мандатная!$A$16:$H$145,3,FALSE)</f>
        <v>Алексей</v>
      </c>
      <c r="D48" t="str">
        <f>VLOOKUP(A48,Мандатная!$A$16:$H$145,5,FALSE)</f>
        <v> </v>
      </c>
      <c r="E48" s="69">
        <f>VLOOKUP(A48,Мандатная!$A$16:$H$145,6,FALSE)</f>
        <v>0</v>
      </c>
      <c r="F48" s="64" t="str">
        <f>VLOOKUP(A48,Плав!$A$9:$G$139,5,FALSE)</f>
        <v>02'23,2</v>
      </c>
      <c r="G48" s="62">
        <f>VLOOKUP(A48,Плав!$A$9:$G$139,6,FALSE)</f>
        <v>968</v>
      </c>
      <c r="H48" s="62">
        <f>VLOOKUP(A48,Плав!$A$9:$G$139,7,FALSE)</f>
        <v>21</v>
      </c>
      <c r="I48" s="62">
        <f>VLOOKUP(A48,Стр!$A$9:$G$150,5,FALSE)</f>
        <v>79</v>
      </c>
      <c r="J48" s="62">
        <f>VLOOKUP(A48,Стр!$A$9:$G$150,6,FALSE)</f>
        <v>832</v>
      </c>
      <c r="K48" s="62">
        <f>VLOOKUP(A48,Стр!$A$9:$G$150,7,FALSE)</f>
        <v>24</v>
      </c>
      <c r="L48" s="64" t="str">
        <f>VLOOKUP(A48,Бег!$A$9:$G$147,5,FALSE)</f>
        <v>02'14,4</v>
      </c>
      <c r="M48" s="62">
        <f>VLOOKUP(A48,Бег!$A$9:$G$147,6,FALSE)</f>
        <v>934.166666666667</v>
      </c>
      <c r="N48" s="62">
        <f>VLOOKUP(A48,Бег!$A$9:$G$147,7,FALSE)</f>
        <v>6</v>
      </c>
      <c r="O48" s="62">
        <f t="shared" si="3"/>
        <v>2734.166666666667</v>
      </c>
      <c r="P48" s="65">
        <f>VLOOKUP(A48,Троеб!$A$12:$M$161,13,FALSE)</f>
        <v>15</v>
      </c>
      <c r="Q48" s="65"/>
    </row>
    <row r="49" spans="1:17" ht="12.75">
      <c r="A49" s="3" t="s">
        <v>1465</v>
      </c>
      <c r="B49" t="str">
        <f>VLOOKUP(A49,Мандатная!$A$16:$H$145,2,FALSE)</f>
        <v>Сергеев </v>
      </c>
      <c r="C49" t="str">
        <f>VLOOKUP(A49,Мандатная!$A$16:$H$145,3,FALSE)</f>
        <v>Сергей</v>
      </c>
      <c r="D49" t="str">
        <f>VLOOKUP(A49,Мандатная!$A$16:$H$145,5,FALSE)</f>
        <v> </v>
      </c>
      <c r="E49" s="69">
        <f>VLOOKUP(A49,Мандатная!$A$16:$H$145,6,FALSE)</f>
        <v>0</v>
      </c>
      <c r="F49" s="64" t="str">
        <f>VLOOKUP(A49,Плав!$A$9:$G$139,5,FALSE)</f>
        <v>02'18,0</v>
      </c>
      <c r="G49" s="62">
        <f>VLOOKUP(A49,Плав!$A$9:$G$139,6,FALSE)</f>
        <v>1020</v>
      </c>
      <c r="H49" s="62">
        <f>VLOOKUP(A49,Плав!$A$9:$G$139,7,FALSE)</f>
        <v>14</v>
      </c>
      <c r="I49" s="62">
        <f>VLOOKUP(A49,Стр!$A$9:$G$150,5,FALSE)</f>
        <v>78</v>
      </c>
      <c r="J49" s="62">
        <f>VLOOKUP(A49,Стр!$A$9:$G$150,6,FALSE)</f>
        <v>808</v>
      </c>
      <c r="K49" s="62">
        <f>VLOOKUP(A49,Стр!$A$9:$G$150,7,FALSE)</f>
        <v>31</v>
      </c>
      <c r="L49" s="64" t="str">
        <f>VLOOKUP(A49,Бег!$A$9:$G$147,5,FALSE)</f>
        <v>02'33,3</v>
      </c>
      <c r="M49" s="62">
        <f>VLOOKUP(A49,Бег!$A$9:$G$147,6,FALSE)</f>
        <v>650.666666666667</v>
      </c>
      <c r="N49" s="62">
        <f>VLOOKUP(A49,Бег!$A$9:$G$147,7,FALSE)</f>
        <v>37</v>
      </c>
      <c r="O49" s="62">
        <f t="shared" si="3"/>
        <v>2478.666666666667</v>
      </c>
      <c r="P49" s="65">
        <f>VLOOKUP(A49,Троеб!$A$12:$M$161,13,FALSE)</f>
        <v>29</v>
      </c>
      <c r="Q49" s="65"/>
    </row>
    <row r="50" spans="1:17" ht="15">
      <c r="A50" s="56" t="s">
        <v>108</v>
      </c>
      <c r="B50" s="36"/>
      <c r="C50" s="37" t="s">
        <v>93</v>
      </c>
      <c r="D50" s="36" t="str">
        <f>D43</f>
        <v>Самарская область</v>
      </c>
      <c r="E50" s="70"/>
      <c r="F50" s="71"/>
      <c r="G50" s="72">
        <f>SUM(G43:G49)</f>
        <v>5983</v>
      </c>
      <c r="H50" s="63">
        <f>VLOOKUP(A50,Плав!$A$9:$I$139,9,FALSE)</f>
        <v>4</v>
      </c>
      <c r="I50" s="73"/>
      <c r="J50" s="72">
        <f>SUM(J43:J49)</f>
        <v>5992</v>
      </c>
      <c r="K50" s="63">
        <f>VLOOKUP(A50,Стр!$A$9:$I$150,9,FALSE)</f>
        <v>3</v>
      </c>
      <c r="L50" s="71"/>
      <c r="M50" s="72">
        <f>SUM(M43:M49)</f>
        <v>5697.6666666666715</v>
      </c>
      <c r="N50" s="63">
        <f>VLOOKUP(A50,Бег!$A$9:$I$147,9,FALSE)</f>
        <v>4</v>
      </c>
      <c r="O50" s="72">
        <f>SUM(O43:O49)</f>
        <v>17672.666666666675</v>
      </c>
      <c r="P50" s="63">
        <v>4</v>
      </c>
      <c r="Q50" s="74"/>
    </row>
    <row r="51" spans="1:17" ht="12.75">
      <c r="A51" s="3"/>
      <c r="E51" s="69"/>
      <c r="F51" s="64"/>
      <c r="G51" s="62"/>
      <c r="H51" s="65"/>
      <c r="I51" s="62"/>
      <c r="J51" s="65"/>
      <c r="K51" s="65"/>
      <c r="L51" s="65"/>
      <c r="M51" s="65"/>
      <c r="N51" s="65"/>
      <c r="O51" s="65"/>
      <c r="P51" s="65"/>
      <c r="Q51" s="65"/>
    </row>
    <row r="52" spans="1:17" ht="12.75">
      <c r="A52" s="3" t="s">
        <v>78</v>
      </c>
      <c r="B52" t="str">
        <f>VLOOKUP(A52,Мандатная!$A$16:$H$145,2,FALSE)</f>
        <v>Сидоров </v>
      </c>
      <c r="C52" t="str">
        <f>VLOOKUP(A52,Мандатная!$A$16:$H$145,3,FALSE)</f>
        <v>Юрий</v>
      </c>
      <c r="D52" t="str">
        <f>VLOOKUP(A52,Мандатная!$A$16:$H$145,5,FALSE)</f>
        <v>Краснодарский край</v>
      </c>
      <c r="E52" s="69">
        <f>VLOOKUP(A52,Мандатная!$A$16:$H$145,6,FALSE)</f>
        <v>1999</v>
      </c>
      <c r="F52" s="64" t="str">
        <f>VLOOKUP(A52,Плав!$A$9:$G$139,5,FALSE)</f>
        <v>02'26,5</v>
      </c>
      <c r="G52" s="62">
        <f>VLOOKUP(A52,Плав!$A$9:$G$139,6,FALSE)</f>
        <v>935</v>
      </c>
      <c r="H52" s="62">
        <f>VLOOKUP(A52,Плав!$A$9:$G$139,7,FALSE)</f>
        <v>25</v>
      </c>
      <c r="I52" s="62">
        <f>VLOOKUP(A52,Стр!$A$9:$G$150,5,FALSE)</f>
        <v>79</v>
      </c>
      <c r="J52" s="62">
        <f>VLOOKUP(A52,Стр!$A$9:$G$150,6,FALSE)</f>
        <v>832</v>
      </c>
      <c r="K52" s="62">
        <f>VLOOKUP(A52,Стр!$A$9:$G$150,7,FALSE)</f>
        <v>24</v>
      </c>
      <c r="L52" s="64" t="str">
        <f>VLOOKUP(A52,Бег!$A$9:$G$147,5,FALSE)</f>
        <v>02'24,2</v>
      </c>
      <c r="M52" s="62">
        <f>VLOOKUP(A52,Бег!$A$9:$G$147,6,FALSE)</f>
        <v>787.166666666667</v>
      </c>
      <c r="N52" s="62">
        <f>VLOOKUP(A52,Бег!$A$9:$G$147,7,FALSE)</f>
        <v>27</v>
      </c>
      <c r="O52" s="62">
        <f aca="true" t="shared" si="4" ref="O52:O58">G52+J52+M52</f>
        <v>2554.166666666667</v>
      </c>
      <c r="P52" s="65">
        <f>VLOOKUP(A52,Троеб!$A$12:$M$161,13,FALSE)</f>
        <v>27</v>
      </c>
      <c r="Q52" s="65"/>
    </row>
    <row r="53" spans="1:17" ht="12.75">
      <c r="A53" s="3" t="s">
        <v>79</v>
      </c>
      <c r="B53" t="str">
        <f>VLOOKUP(A53,Мандатная!$A$16:$H$145,2,FALSE)</f>
        <v>Привалов</v>
      </c>
      <c r="C53" t="str">
        <f>VLOOKUP(A53,Мандатная!$A$16:$H$145,3,FALSE)</f>
        <v>Дмитрий</v>
      </c>
      <c r="D53" t="str">
        <f>VLOOKUP(A53,Мандатная!$A$16:$H$145,5,FALSE)</f>
        <v>г. Новороссийск</v>
      </c>
      <c r="E53" s="69">
        <f>VLOOKUP(A53,Мандатная!$A$16:$H$145,6,FALSE)</f>
        <v>1999</v>
      </c>
      <c r="F53" s="64" t="str">
        <f>VLOOKUP(A53,Плав!$A$9:$G$139,5,FALSE)</f>
        <v>02'33,8</v>
      </c>
      <c r="G53" s="62">
        <f>VLOOKUP(A53,Плав!$A$9:$G$139,6,FALSE)</f>
        <v>862</v>
      </c>
      <c r="H53" s="62">
        <f>VLOOKUP(A53,Плав!$A$9:$G$139,7,FALSE)</f>
        <v>33</v>
      </c>
      <c r="I53" s="62">
        <f>VLOOKUP(A53,Стр!$A$9:$G$150,5,FALSE)</f>
        <v>82</v>
      </c>
      <c r="J53" s="62">
        <f>VLOOKUP(A53,Стр!$A$9:$G$150,6,FALSE)</f>
        <v>904</v>
      </c>
      <c r="K53" s="62">
        <f>VLOOKUP(A53,Стр!$A$9:$G$150,7,FALSE)</f>
        <v>15</v>
      </c>
      <c r="L53" s="64" t="str">
        <f>VLOOKUP(A53,Бег!$A$9:$G$147,5,FALSE)</f>
        <v>02'34,7</v>
      </c>
      <c r="M53" s="62">
        <f>VLOOKUP(A53,Бег!$A$9:$G$147,6,FALSE)</f>
        <v>629.666666666667</v>
      </c>
      <c r="N53" s="62">
        <f>VLOOKUP(A53,Бег!$A$9:$G$147,7,FALSE)</f>
        <v>38</v>
      </c>
      <c r="O53" s="62">
        <f t="shared" si="4"/>
        <v>2395.666666666667</v>
      </c>
      <c r="P53" s="65">
        <f>VLOOKUP(A53,Троеб!$A$12:$M$161,13,FALSE)</f>
        <v>30</v>
      </c>
      <c r="Q53" s="65"/>
    </row>
    <row r="54" spans="1:17" ht="12.75">
      <c r="A54" s="3" t="s">
        <v>80</v>
      </c>
      <c r="B54" t="str">
        <f>VLOOKUP(A54,Мандатная!$A$16:$H$145,2,FALSE)</f>
        <v>Зинович</v>
      </c>
      <c r="C54" t="str">
        <f>VLOOKUP(A54,Мандатная!$A$16:$H$145,3,FALSE)</f>
        <v>Виктор</v>
      </c>
      <c r="D54" t="str">
        <f>VLOOKUP(A54,Мандатная!$A$16:$H$145,5,FALSE)</f>
        <v>Новороссийская морская школа</v>
      </c>
      <c r="E54" s="69">
        <f>VLOOKUP(A54,Мандатная!$A$16:$H$145,6,FALSE)</f>
        <v>2000</v>
      </c>
      <c r="F54" s="64" t="str">
        <f>VLOOKUP(A54,Плав!$A$9:$G$139,5,FALSE)</f>
        <v>02'25,5</v>
      </c>
      <c r="G54" s="62">
        <f>VLOOKUP(A54,Плав!$A$9:$G$139,6,FALSE)</f>
        <v>945</v>
      </c>
      <c r="H54" s="62">
        <f>VLOOKUP(A54,Плав!$A$9:$G$139,7,FALSE)</f>
        <v>24</v>
      </c>
      <c r="I54" s="62">
        <f>VLOOKUP(A54,Стр!$A$9:$G$150,5,FALSE)</f>
        <v>82</v>
      </c>
      <c r="J54" s="62">
        <f>VLOOKUP(A54,Стр!$A$9:$G$150,6,FALSE)</f>
        <v>904</v>
      </c>
      <c r="K54" s="62">
        <f>VLOOKUP(A54,Стр!$A$9:$G$150,7,FALSE)</f>
        <v>15</v>
      </c>
      <c r="L54" s="64" t="str">
        <f>VLOOKUP(A54,Бег!$A$9:$G$147,5,FALSE)</f>
        <v>02'24,6</v>
      </c>
      <c r="M54" s="62">
        <f>VLOOKUP(A54,Бег!$A$9:$G$147,6,FALSE)</f>
        <v>781.166666666667</v>
      </c>
      <c r="N54" s="62">
        <f>VLOOKUP(A54,Бег!$A$9:$G$147,7,FALSE)</f>
        <v>28</v>
      </c>
      <c r="O54" s="62">
        <f t="shared" si="4"/>
        <v>2630.166666666667</v>
      </c>
      <c r="P54" s="65">
        <f>VLOOKUP(A54,Троеб!$A$12:$M$161,13,FALSE)</f>
        <v>19</v>
      </c>
      <c r="Q54" s="65"/>
    </row>
    <row r="55" spans="1:17" ht="12.75">
      <c r="A55" s="3" t="s">
        <v>81</v>
      </c>
      <c r="B55" t="str">
        <f>VLOOKUP(A55,Мандатная!$A$16:$H$145,2,FALSE)</f>
        <v>Коржов </v>
      </c>
      <c r="C55" t="str">
        <f>VLOOKUP(A55,Мандатная!$A$16:$H$145,3,FALSE)</f>
        <v>Фёдор</v>
      </c>
      <c r="E55" s="69">
        <f>VLOOKUP(A55,Мандатная!$A$16:$H$145,6,FALSE)</f>
        <v>2000</v>
      </c>
      <c r="F55" s="64" t="str">
        <f>VLOOKUP(A55,Плав!$A$9:$G$139,5,FALSE)</f>
        <v>02'48,6</v>
      </c>
      <c r="G55" s="62">
        <f>VLOOKUP(A55,Плав!$A$9:$G$139,6,FALSE)</f>
        <v>714</v>
      </c>
      <c r="H55" s="62">
        <f>VLOOKUP(A55,Плав!$A$9:$G$139,7,FALSE)</f>
        <v>42</v>
      </c>
      <c r="I55" s="62">
        <f>VLOOKUP(A55,Стр!$A$9:$G$150,5,FALSE)</f>
        <v>77</v>
      </c>
      <c r="J55" s="62">
        <f>VLOOKUP(A55,Стр!$A$9:$G$150,6,FALSE)</f>
        <v>784</v>
      </c>
      <c r="K55" s="62">
        <f>VLOOKUP(A55,Стр!$A$9:$G$150,7,FALSE)</f>
        <v>33</v>
      </c>
      <c r="L55" s="64" t="str">
        <f>VLOOKUP(A55,Бег!$A$9:$G$147,5,FALSE)</f>
        <v>02'36,4</v>
      </c>
      <c r="M55" s="62">
        <f>VLOOKUP(A55,Бег!$A$9:$G$147,6,FALSE)</f>
        <v>604.166666666667</v>
      </c>
      <c r="N55" s="62">
        <f>VLOOKUP(A55,Бег!$A$9:$G$147,7,FALSE)</f>
        <v>40</v>
      </c>
      <c r="O55" s="62">
        <f t="shared" si="4"/>
        <v>2102.166666666667</v>
      </c>
      <c r="P55" s="65">
        <f>VLOOKUP(A55,Троеб!$A$12:$M$161,13,FALSE)</f>
        <v>38</v>
      </c>
      <c r="Q55" s="65"/>
    </row>
    <row r="56" spans="1:17" ht="12.75">
      <c r="A56" s="3" t="s">
        <v>82</v>
      </c>
      <c r="B56" t="str">
        <f>VLOOKUP(A56,Мандатная!$A$16:$H$145,2,FALSE)</f>
        <v>Загродский</v>
      </c>
      <c r="C56" t="str">
        <f>VLOOKUP(A56,Мандатная!$A$16:$H$145,3,FALSE)</f>
        <v>Николай</v>
      </c>
      <c r="E56" s="69">
        <f>VLOOKUP(A56,Мандатная!$A$16:$H$145,6,FALSE)</f>
        <v>2001</v>
      </c>
      <c r="F56" s="64" t="str">
        <f>VLOOKUP(A56,Плав!$A$9:$G$139,5,FALSE)</f>
        <v>02'53,1</v>
      </c>
      <c r="G56" s="62">
        <f>VLOOKUP(A56,Плав!$A$9:$G$139,6,FALSE)</f>
        <v>669</v>
      </c>
      <c r="H56" s="62">
        <f>VLOOKUP(A56,Плав!$A$9:$G$139,7,FALSE)</f>
        <v>44</v>
      </c>
      <c r="I56" s="62">
        <f>VLOOKUP(A56,Стр!$A$9:$G$150,5,FALSE)</f>
        <v>77</v>
      </c>
      <c r="J56" s="62">
        <f>VLOOKUP(A56,Стр!$A$9:$G$150,6,FALSE)</f>
        <v>784</v>
      </c>
      <c r="K56" s="62">
        <f>VLOOKUP(A56,Стр!$A$9:$G$150,7,FALSE)</f>
        <v>33</v>
      </c>
      <c r="L56" s="64" t="str">
        <f>VLOOKUP(A56,Бег!$A$9:$G$147,5,FALSE)</f>
        <v>03'05,1</v>
      </c>
      <c r="M56" s="62">
        <f>VLOOKUP(A56,Бег!$A$9:$G$147,6,FALSE)</f>
        <v>173.666666666667</v>
      </c>
      <c r="N56" s="62">
        <f>VLOOKUP(A56,Бег!$A$9:$G$147,7,FALSE)</f>
        <v>54</v>
      </c>
      <c r="O56" s="62">
        <f t="shared" si="4"/>
        <v>1626.666666666667</v>
      </c>
      <c r="P56" s="65">
        <f>VLOOKUP(A56,Троеб!$A$12:$M$161,13,FALSE)</f>
        <v>44</v>
      </c>
      <c r="Q56" s="65"/>
    </row>
    <row r="57" spans="1:17" ht="12.75">
      <c r="A57" s="3" t="s">
        <v>1466</v>
      </c>
      <c r="B57" t="str">
        <f>VLOOKUP(A57,Мандатная!$A$16:$H$145,2,FALSE)</f>
        <v>Ефремов </v>
      </c>
      <c r="C57" t="str">
        <f>VLOOKUP(A57,Мандатная!$A$16:$H$145,3,FALSE)</f>
        <v>Максим</v>
      </c>
      <c r="E57" s="69">
        <f>VLOOKUP(A57,Мандатная!$A$16:$H$145,6,FALSE)</f>
        <v>2001</v>
      </c>
      <c r="F57" s="64" t="str">
        <f>VLOOKUP(A57,Плав!$A$9:$G$139,5,FALSE)</f>
        <v>02'59,5</v>
      </c>
      <c r="G57" s="62">
        <f>VLOOKUP(A57,Плав!$A$9:$G$139,6,FALSE)</f>
        <v>605</v>
      </c>
      <c r="H57" s="62">
        <f>VLOOKUP(A57,Плав!$A$9:$G$139,7,FALSE)</f>
        <v>46</v>
      </c>
      <c r="I57" s="62">
        <f>VLOOKUP(A57,Стр!$A$9:$G$150,5,FALSE)</f>
        <v>81</v>
      </c>
      <c r="J57" s="62">
        <f>VLOOKUP(A57,Стр!$A$9:$G$150,6,FALSE)</f>
        <v>880</v>
      </c>
      <c r="K57" s="62">
        <f>VLOOKUP(A57,Стр!$A$9:$G$150,7,FALSE)</f>
        <v>19</v>
      </c>
      <c r="L57" s="64" t="str">
        <f>VLOOKUP(A57,Бег!$A$9:$G$147,5,FALSE)</f>
        <v>02'31,5</v>
      </c>
      <c r="M57" s="62">
        <f>VLOOKUP(A57,Бег!$A$9:$G$147,6,FALSE)</f>
        <v>677.666666666667</v>
      </c>
      <c r="N57" s="62">
        <f>VLOOKUP(A57,Бег!$A$9:$G$147,7,FALSE)</f>
        <v>36</v>
      </c>
      <c r="O57" s="62">
        <f t="shared" si="4"/>
        <v>2162.666666666667</v>
      </c>
      <c r="P57" s="65">
        <f>VLOOKUP(A57,Троеб!$A$12:$M$161,13,FALSE)</f>
        <v>37</v>
      </c>
      <c r="Q57" s="65"/>
    </row>
    <row r="58" spans="1:17" ht="12.75">
      <c r="A58" s="3" t="s">
        <v>1467</v>
      </c>
      <c r="B58" t="str">
        <f>VLOOKUP(A58,Мандатная!$A$16:$H$145,2,FALSE)</f>
        <v>Костин </v>
      </c>
      <c r="C58" t="str">
        <f>VLOOKUP(A58,Мандатная!$A$16:$H$145,3,FALSE)</f>
        <v>Сергей</v>
      </c>
      <c r="E58" s="69">
        <f>VLOOKUP(A58,Мандатная!$A$16:$H$145,6,FALSE)</f>
        <v>36308</v>
      </c>
      <c r="F58" s="64" t="str">
        <f>VLOOKUP(A58,Плав!$A$9:$G$139,5,FALSE)</f>
        <v>02'11,5</v>
      </c>
      <c r="G58" s="62">
        <f>VLOOKUP(A58,Плав!$A$9:$G$139,6,FALSE)</f>
        <v>1085</v>
      </c>
      <c r="H58" s="62">
        <f>VLOOKUP(A58,Плав!$A$9:$G$139,7,FALSE)</f>
        <v>5</v>
      </c>
      <c r="I58" s="62">
        <f>VLOOKUP(A58,Стр!$A$9:$G$150,5,FALSE)</f>
        <v>75</v>
      </c>
      <c r="J58" s="62">
        <f>VLOOKUP(A58,Стр!$A$9:$G$150,6,FALSE)</f>
        <v>736</v>
      </c>
      <c r="K58" s="62">
        <f>VLOOKUP(A58,Стр!$A$9:$G$150,7,FALSE)</f>
        <v>36</v>
      </c>
      <c r="L58" s="64" t="str">
        <f>VLOOKUP(A58,Бег!$A$9:$G$147,5,FALSE)</f>
        <v>02'27,4</v>
      </c>
      <c r="M58" s="62">
        <f>VLOOKUP(A58,Бег!$A$9:$G$147,6,FALSE)</f>
        <v>739.166666666667</v>
      </c>
      <c r="N58" s="62">
        <f>VLOOKUP(A58,Бег!$A$9:$G$147,7,FALSE)</f>
        <v>33</v>
      </c>
      <c r="O58" s="62">
        <f t="shared" si="4"/>
        <v>2560.166666666667</v>
      </c>
      <c r="P58" s="65">
        <f>VLOOKUP(A58,Троеб!$A$12:$M$161,13,FALSE)</f>
        <v>26</v>
      </c>
      <c r="Q58" s="65"/>
    </row>
    <row r="59" spans="1:17" ht="15">
      <c r="A59" s="56" t="s">
        <v>111</v>
      </c>
      <c r="B59" s="36"/>
      <c r="C59" s="37" t="s">
        <v>93</v>
      </c>
      <c r="D59" s="36" t="str">
        <f>D52</f>
        <v>Краснодарский край</v>
      </c>
      <c r="E59" s="70"/>
      <c r="F59" s="71"/>
      <c r="G59" s="72">
        <f>SUM(G52:G58)</f>
        <v>5815</v>
      </c>
      <c r="H59" s="63">
        <f>VLOOKUP(A59,Плав!$A$9:$I$139,9,FALSE)</f>
        <v>6</v>
      </c>
      <c r="I59" s="73"/>
      <c r="J59" s="72">
        <f>SUM(J52:J58)</f>
        <v>5824</v>
      </c>
      <c r="K59" s="63">
        <f>VLOOKUP(A59,Стр!$A$9:$I$150,9,FALSE)</f>
        <v>4</v>
      </c>
      <c r="L59" s="71"/>
      <c r="M59" s="72">
        <f>SUM(M52:M58)</f>
        <v>4392.666666666669</v>
      </c>
      <c r="N59" s="63">
        <f>VLOOKUP(A59,Бег!$A$9:$I$147,9,FALSE)</f>
        <v>5</v>
      </c>
      <c r="O59" s="72">
        <f>SUM(O52:O58)</f>
        <v>16031.666666666672</v>
      </c>
      <c r="P59" s="63">
        <f>VLOOKUP(A59,Троеб!$A$12:$O$161,15,FALSE)</f>
        <v>5</v>
      </c>
      <c r="Q59" s="74"/>
    </row>
    <row r="60" spans="1:17" ht="12.75">
      <c r="A60" s="3"/>
      <c r="E60" s="69"/>
      <c r="F60" s="64"/>
      <c r="G60" s="62"/>
      <c r="H60" s="65"/>
      <c r="I60" s="62"/>
      <c r="J60" s="65"/>
      <c r="K60" s="65"/>
      <c r="L60" s="65"/>
      <c r="M60" s="65"/>
      <c r="N60" s="65"/>
      <c r="O60" s="65"/>
      <c r="P60" s="65"/>
      <c r="Q60" s="65"/>
    </row>
    <row r="61" spans="1:17" ht="12.75">
      <c r="A61" s="111" t="s">
        <v>83</v>
      </c>
      <c r="B61" t="s">
        <v>1612</v>
      </c>
      <c r="C61" t="s">
        <v>1613</v>
      </c>
      <c r="D61" t="s">
        <v>1510</v>
      </c>
      <c r="E61" s="69">
        <f>VLOOKUP(A61,Мандатная!$A$16:$H$145,6,FALSE)</f>
        <v>35506</v>
      </c>
      <c r="F61" s="64" t="str">
        <f>VLOOKUP(A61,Плав!$A$9:$G$139,5,FALSE)</f>
        <v>02'15,4</v>
      </c>
      <c r="G61" s="62">
        <f>VLOOKUP(A61,Плав!$A$9:$G$139,6,FALSE)</f>
        <v>1046</v>
      </c>
      <c r="H61" s="62">
        <f>VLOOKUP(A61,Плав!$A$9:$G$139,7,FALSE)</f>
        <v>11</v>
      </c>
      <c r="I61" s="62">
        <f>VLOOKUP(A61,Стр!$A$9:$G$150,5,FALSE)</f>
        <v>88</v>
      </c>
      <c r="J61" s="62">
        <f>VLOOKUP(A61,Стр!$A$9:$G$150,6,FALSE)</f>
        <v>1048</v>
      </c>
      <c r="K61" s="62">
        <f>VLOOKUP(A61,Стр!$A$9:$G$150,7,FALSE)</f>
        <v>3</v>
      </c>
      <c r="L61" s="64" t="str">
        <f>VLOOKUP(A61,Бег!$A$9:$G$147,5,FALSE)</f>
        <v>02'23,8</v>
      </c>
      <c r="M61" s="62">
        <f>VLOOKUP(A61,Бег!$A$9:$G$147,6,FALSE)</f>
        <v>793.166666666667</v>
      </c>
      <c r="N61" s="62">
        <f>VLOOKUP(A61,Бег!$A$9:$G$147,7,FALSE)</f>
        <v>26</v>
      </c>
      <c r="O61" s="62">
        <v>2887</v>
      </c>
      <c r="P61" s="65">
        <f>VLOOKUP(A61,Троеб!$A$12:$M$161,13,FALSE)</f>
        <v>8</v>
      </c>
      <c r="Q61" s="65" t="s">
        <v>70</v>
      </c>
    </row>
    <row r="62" spans="1:17" ht="12.75">
      <c r="A62" s="111" t="s">
        <v>84</v>
      </c>
      <c r="B62" t="s">
        <v>1616</v>
      </c>
      <c r="C62" t="s">
        <v>1608</v>
      </c>
      <c r="E62" s="69">
        <f>VLOOKUP(A62,Мандатная!$A$16:$H$145,6,FALSE)</f>
        <v>36478</v>
      </c>
      <c r="F62" s="64" t="str">
        <f>VLOOKUP(A62,Плав!$A$9:$G$139,5,FALSE)</f>
        <v>02'38,2</v>
      </c>
      <c r="G62" s="62">
        <f>VLOOKUP(A62,Плав!$A$9:$G$139,6,FALSE)</f>
        <v>818</v>
      </c>
      <c r="H62" s="62">
        <f>VLOOKUP(A62,Плав!$A$9:$G$139,7,FALSE)</f>
        <v>36</v>
      </c>
      <c r="I62" s="62">
        <f>VLOOKUP(A62,Стр!$A$9:$G$150,5,FALSE)</f>
        <v>79</v>
      </c>
      <c r="J62" s="62">
        <f>VLOOKUP(A62,Стр!$A$9:$G$150,6,FALSE)</f>
        <v>832</v>
      </c>
      <c r="K62" s="62">
        <f>VLOOKUP(A62,Стр!$A$9:$G$150,7,FALSE)</f>
        <v>24</v>
      </c>
      <c r="L62" s="64" t="str">
        <f>VLOOKUP(A62,Бег!$A$9:$G$147,5,FALSE)</f>
        <v>02'28,9</v>
      </c>
      <c r="M62" s="62">
        <f>VLOOKUP(A62,Бег!$A$9:$G$147,6,FALSE)</f>
        <v>716.666666666667</v>
      </c>
      <c r="N62" s="62">
        <f>VLOOKUP(A62,Бег!$A$9:$G$147,7,FALSE)</f>
        <v>35</v>
      </c>
      <c r="O62" s="62">
        <f aca="true" t="shared" si="5" ref="O62:O67">G62+J62+M62</f>
        <v>2366.666666666667</v>
      </c>
      <c r="P62" s="65">
        <f>VLOOKUP(A62,Троеб!$A$12:$M$161,13,FALSE)</f>
        <v>32</v>
      </c>
      <c r="Q62" s="65" t="s">
        <v>70</v>
      </c>
    </row>
    <row r="63" spans="1:17" ht="12.75">
      <c r="A63" s="3" t="s">
        <v>1570</v>
      </c>
      <c r="B63" t="s">
        <v>1618</v>
      </c>
      <c r="C63" t="s">
        <v>1531</v>
      </c>
      <c r="E63" s="69">
        <f>VLOOKUP(A63,Мандатная!$A$16:$H$145,6,FALSE)</f>
        <v>36265</v>
      </c>
      <c r="F63" s="64" t="str">
        <f>VLOOKUP(A63,Плав!$A$9:$G$139,5,FALSE)</f>
        <v>02'17,3</v>
      </c>
      <c r="G63" s="62">
        <f>VLOOKUP(A63,Плав!$A$9:$G$139,6,FALSE)</f>
        <v>1027</v>
      </c>
      <c r="H63" s="62">
        <f>VLOOKUP(A63,Плав!$A$9:$G$139,7,FALSE)</f>
        <v>12</v>
      </c>
      <c r="I63" s="62">
        <f>VLOOKUP(A63,Стр!$A$9:$G$150,5,FALSE)</f>
        <v>74</v>
      </c>
      <c r="J63" s="62">
        <f>VLOOKUP(A63,Стр!$A$9:$G$150,6,FALSE)</f>
        <v>712</v>
      </c>
      <c r="K63" s="62">
        <f>VLOOKUP(A63,Стр!$A$9:$G$150,7,FALSE)</f>
        <v>37</v>
      </c>
      <c r="L63" s="64" t="str">
        <f>VLOOKUP(A63,Бег!$A$9:$G$147,5,FALSE)</f>
        <v>02'19,5</v>
      </c>
      <c r="M63" s="62">
        <f>VLOOKUP(A63,Бег!$A$9:$G$147,6,FALSE)</f>
        <v>857.666666666667</v>
      </c>
      <c r="N63" s="62">
        <f>VLOOKUP(A63,Бег!$A$9:$G$147,7,FALSE)</f>
        <v>18</v>
      </c>
      <c r="O63" s="62">
        <f t="shared" si="5"/>
        <v>2596.666666666667</v>
      </c>
      <c r="P63" s="65">
        <f>VLOOKUP(A63,Троеб!$A$12:$M$161,13,FALSE)</f>
        <v>22</v>
      </c>
      <c r="Q63" s="65" t="s">
        <v>70</v>
      </c>
    </row>
    <row r="64" spans="1:17" ht="12.75">
      <c r="A64" s="3" t="s">
        <v>85</v>
      </c>
      <c r="B64" t="s">
        <v>1621</v>
      </c>
      <c r="C64" t="s">
        <v>1535</v>
      </c>
      <c r="E64" s="69">
        <f>VLOOKUP(A64,Мандатная!$A$16:$H$145,6,FALSE)</f>
        <v>35660</v>
      </c>
      <c r="F64" s="64" t="str">
        <f>VLOOKUP(A64,Плав!$A$9:$G$139,5,FALSE)</f>
        <v>02'22,1</v>
      </c>
      <c r="G64" s="62">
        <f>VLOOKUP(A64,Плав!$A$9:$G$139,6,FALSE)</f>
        <v>979</v>
      </c>
      <c r="H64" s="62">
        <f>VLOOKUP(A64,Плав!$A$9:$G$139,7,FALSE)</f>
        <v>19</v>
      </c>
      <c r="I64" s="62">
        <f>VLOOKUP(A64,Стр!$A$9:$G$150,5,FALSE)</f>
        <v>85</v>
      </c>
      <c r="J64" s="62">
        <f>VLOOKUP(A64,Стр!$A$9:$G$150,6,FALSE)</f>
        <v>976</v>
      </c>
      <c r="K64" s="62">
        <f>VLOOKUP(A64,Стр!$A$9:$G$150,7,FALSE)</f>
        <v>7</v>
      </c>
      <c r="L64" s="64" t="str">
        <f>VLOOKUP(A64,Бег!$A$9:$G$147,5,FALSE)</f>
        <v>02'07,8</v>
      </c>
      <c r="M64" s="62">
        <f>VLOOKUP(A64,Бег!$A$9:$G$147,6,FALSE)</f>
        <v>1033.16666666667</v>
      </c>
      <c r="N64" s="62">
        <f>VLOOKUP(A64,Бег!$A$9:$G$147,7,FALSE)</f>
        <v>1</v>
      </c>
      <c r="O64" s="62">
        <f t="shared" si="5"/>
        <v>2988.1666666666697</v>
      </c>
      <c r="P64" s="65">
        <f>VLOOKUP(A64,Троеб!$A$12:$M$161,13,FALSE)</f>
        <v>4</v>
      </c>
      <c r="Q64" s="65" t="s">
        <v>70</v>
      </c>
    </row>
    <row r="65" spans="1:17" ht="12.75">
      <c r="A65" s="3" t="s">
        <v>1571</v>
      </c>
      <c r="B65" t="s">
        <v>1622</v>
      </c>
      <c r="C65" t="s">
        <v>1623</v>
      </c>
      <c r="E65" s="69">
        <f>VLOOKUP(A65,Мандатная!$A$16:$H$145,6,FALSE)</f>
        <v>36519</v>
      </c>
      <c r="F65" s="64" t="str">
        <f>VLOOKUP(A65,Плав!$A$9:$G$139,5,FALSE)</f>
        <v>02'29,9</v>
      </c>
      <c r="G65" s="62">
        <f>VLOOKUP(A65,Плав!$A$9:$G$139,6,FALSE)</f>
        <v>901</v>
      </c>
      <c r="H65" s="62">
        <f>VLOOKUP(A65,Плав!$A$9:$G$139,7,FALSE)</f>
        <v>28</v>
      </c>
      <c r="I65" s="62">
        <f>VLOOKUP(A65,Стр!$A$9:$G$150,5,FALSE)</f>
        <v>85</v>
      </c>
      <c r="J65" s="62">
        <f>VLOOKUP(A65,Стр!$A$9:$G$150,6,FALSE)</f>
        <v>976</v>
      </c>
      <c r="K65" s="62">
        <f>VLOOKUP(A65,Стр!$A$9:$G$150,7,FALSE)</f>
        <v>7</v>
      </c>
      <c r="L65" s="64" t="str">
        <f>VLOOKUP(A65,Бег!$A$9:$G$147,5,FALSE)</f>
        <v>02'25,1</v>
      </c>
      <c r="M65" s="62">
        <f>VLOOKUP(A65,Бег!$A$9:$G$147,6,FALSE)</f>
        <v>773.666666666667</v>
      </c>
      <c r="N65" s="62">
        <f>VLOOKUP(A65,Бег!$A$9:$G$147,7,FALSE)</f>
        <v>29</v>
      </c>
      <c r="O65" s="62">
        <f t="shared" si="5"/>
        <v>2650.666666666667</v>
      </c>
      <c r="P65" s="65">
        <f>VLOOKUP(A65,Троеб!$A$12:$M$161,13,FALSE)</f>
        <v>18</v>
      </c>
      <c r="Q65" s="65" t="s">
        <v>70</v>
      </c>
    </row>
    <row r="66" spans="1:17" ht="12.75">
      <c r="A66" s="3" t="s">
        <v>1572</v>
      </c>
      <c r="B66" t="s">
        <v>1625</v>
      </c>
      <c r="C66" t="s">
        <v>1613</v>
      </c>
      <c r="E66" s="69">
        <f>VLOOKUP(A66,Мандатная!$A$16:$H$145,6,FALSE)</f>
        <v>36309</v>
      </c>
      <c r="F66" s="64" t="str">
        <f>VLOOKUP(A66,Плав!$A$9:$G$139,5,FALSE)</f>
        <v>02'24,4</v>
      </c>
      <c r="G66" s="62">
        <f>VLOOKUP(A66,Плав!$A$9:$G$139,6,FALSE)</f>
        <v>956</v>
      </c>
      <c r="H66" s="62">
        <f>VLOOKUP(A66,Плав!$A$9:$G$139,7,FALSE)</f>
        <v>23</v>
      </c>
      <c r="I66" s="62">
        <f>VLOOKUP(A66,Стр!$A$9:$G$150,5,FALSE)</f>
        <v>87</v>
      </c>
      <c r="J66" s="62">
        <f>VLOOKUP(A66,Стр!$A$9:$G$150,6,FALSE)</f>
        <v>1024</v>
      </c>
      <c r="K66" s="62">
        <f>VLOOKUP(A66,Стр!$A$9:$G$150,7,FALSE)</f>
        <v>4</v>
      </c>
      <c r="L66" s="64" t="str">
        <f>VLOOKUP(A66,Бег!$A$9:$G$147,5,FALSE)</f>
        <v>02'15,5</v>
      </c>
      <c r="M66" s="62">
        <f>VLOOKUP(A66,Бег!$A$9:$G$147,6,FALSE)</f>
        <v>917.666666666667</v>
      </c>
      <c r="N66" s="62">
        <f>VLOOKUP(A66,Бег!$A$9:$G$147,7,FALSE)</f>
        <v>10</v>
      </c>
      <c r="O66" s="62">
        <f t="shared" si="5"/>
        <v>2897.666666666667</v>
      </c>
      <c r="P66" s="65">
        <f>VLOOKUP(A66,Троеб!$A$12:$M$161,13,FALSE)</f>
        <v>7</v>
      </c>
      <c r="Q66" s="65" t="s">
        <v>70</v>
      </c>
    </row>
    <row r="67" spans="1:17" ht="12.75">
      <c r="A67" s="3" t="s">
        <v>1573</v>
      </c>
      <c r="B67" t="s">
        <v>1627</v>
      </c>
      <c r="C67" t="s">
        <v>133</v>
      </c>
      <c r="E67" s="69">
        <f>VLOOKUP(A67,Мандатная!$A$16:$H$145,6,FALSE)</f>
        <v>36057</v>
      </c>
      <c r="F67" s="64" t="str">
        <f>VLOOKUP(A67,Плав!$A$9:$G$139,5,FALSE)</f>
        <v>02'18,1</v>
      </c>
      <c r="G67" s="62">
        <f>VLOOKUP(A67,Плав!$A$9:$G$139,6,FALSE)</f>
        <v>1019</v>
      </c>
      <c r="H67" s="62">
        <f>VLOOKUP(A67,Плав!$A$9:$G$139,7,FALSE)</f>
        <v>15</v>
      </c>
      <c r="I67" s="62">
        <f>VLOOKUP(A67,Стр!$A$9:$G$150,5,FALSE)</f>
        <v>81</v>
      </c>
      <c r="J67" s="62">
        <f>VLOOKUP(A67,Стр!$A$9:$G$150,6,FALSE)</f>
        <v>880</v>
      </c>
      <c r="K67" s="62">
        <f>VLOOKUP(A67,Стр!$A$9:$G$150,7,FALSE)</f>
        <v>19</v>
      </c>
      <c r="L67" s="64" t="str">
        <f>VLOOKUP(A67,Бег!$A$9:$G$147,5,FALSE)</f>
        <v>02'19,0</v>
      </c>
      <c r="M67" s="62">
        <f>VLOOKUP(A67,Бег!$A$9:$G$147,6,FALSE)</f>
        <v>865.166666666667</v>
      </c>
      <c r="N67" s="62">
        <f>VLOOKUP(A67,Бег!$A$9:$G$147,7,FALSE)</f>
        <v>17</v>
      </c>
      <c r="O67" s="62">
        <f t="shared" si="5"/>
        <v>2764.166666666667</v>
      </c>
      <c r="P67" s="65">
        <f>VLOOKUP(A67,Троеб!$A$12:$M$161,13,FALSE)</f>
        <v>13</v>
      </c>
      <c r="Q67" s="65" t="s">
        <v>70</v>
      </c>
    </row>
    <row r="68" spans="1:17" ht="15.75" customHeight="1">
      <c r="A68" s="56" t="s">
        <v>112</v>
      </c>
      <c r="B68" s="36"/>
      <c r="C68" s="37" t="s">
        <v>93</v>
      </c>
      <c r="D68" s="36" t="str">
        <f>D61</f>
        <v>Ульяновская область</v>
      </c>
      <c r="E68" s="70"/>
      <c r="F68" s="71"/>
      <c r="G68" s="72">
        <f>SUM(G62:G62)</f>
        <v>818</v>
      </c>
      <c r="H68" s="63">
        <f>VLOOKUP(A68,Плав!$A$9:$I$139,9,FALSE)</f>
        <v>2</v>
      </c>
      <c r="I68" s="73"/>
      <c r="J68" s="72">
        <f>J67+J66+J65+J64+J63+J62+J61</f>
        <v>6448</v>
      </c>
      <c r="K68" s="63">
        <f>VLOOKUP(A68,Стр!$A$9:$I$150,9,FALSE)</f>
        <v>2</v>
      </c>
      <c r="L68" s="71"/>
      <c r="M68" s="72">
        <f>SUM(M61:M67)</f>
        <v>5957.1666666666715</v>
      </c>
      <c r="N68" s="63">
        <f>VLOOKUP(A68,Бег!$A$9:$I$147,9,FALSE)</f>
        <v>3</v>
      </c>
      <c r="O68" s="72">
        <f>O67+O66+O65+O64+O63+O62+O61</f>
        <v>19151.000000000004</v>
      </c>
      <c r="P68" s="63">
        <v>2</v>
      </c>
      <c r="Q68" s="74"/>
    </row>
    <row r="69" spans="1:17" ht="15" hidden="1">
      <c r="A69" s="56"/>
      <c r="B69" s="36"/>
      <c r="C69" s="37"/>
      <c r="D69" s="36"/>
      <c r="E69" s="70"/>
      <c r="F69" s="71"/>
      <c r="G69" s="72"/>
      <c r="H69" s="63"/>
      <c r="I69" s="73"/>
      <c r="J69" s="72"/>
      <c r="K69" s="63"/>
      <c r="L69" s="71"/>
      <c r="M69" s="72"/>
      <c r="N69" s="63"/>
      <c r="O69" s="72"/>
      <c r="P69" s="63"/>
      <c r="Q69" s="74"/>
    </row>
    <row r="70" spans="1:17" ht="15" hidden="1">
      <c r="A70" s="56"/>
      <c r="B70" s="36"/>
      <c r="C70" s="37"/>
      <c r="D70" s="36"/>
      <c r="E70" s="70"/>
      <c r="F70" s="71"/>
      <c r="G70" s="72"/>
      <c r="H70" s="63"/>
      <c r="I70" s="73"/>
      <c r="J70" s="72"/>
      <c r="K70" s="63"/>
      <c r="L70" s="71"/>
      <c r="M70" s="72"/>
      <c r="N70" s="63"/>
      <c r="O70" s="72"/>
      <c r="P70" s="63"/>
      <c r="Q70" s="74"/>
    </row>
    <row r="71" spans="1:17" ht="12.75">
      <c r="A71" s="9"/>
      <c r="E71" s="69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1:17" ht="12.75">
      <c r="A72" s="118" t="s">
        <v>86</v>
      </c>
      <c r="B72" s="176" t="s">
        <v>1630</v>
      </c>
      <c r="C72" s="176" t="s">
        <v>1490</v>
      </c>
      <c r="D72" t="s">
        <v>1629</v>
      </c>
      <c r="E72" s="69">
        <f>VLOOKUP(A72,Мандатная!$A$16:$H$145,6,FALSE)</f>
        <v>36618</v>
      </c>
      <c r="F72" s="64" t="str">
        <f>VLOOKUP(A72,Плав!$A$9:$G$139,5,FALSE)</f>
        <v>02'48,2</v>
      </c>
      <c r="G72" s="62">
        <f>VLOOKUP(A72,Плав!$A$9:$G$139,6,FALSE)</f>
        <v>718</v>
      </c>
      <c r="H72" s="62">
        <f>VLOOKUP(A72,Плав!$A$9:$G$139,7,FALSE)</f>
        <v>41</v>
      </c>
      <c r="I72" s="62">
        <f>VLOOKUP(A72,Стр!$A$9:$G$150,5,FALSE)</f>
        <v>65</v>
      </c>
      <c r="J72" s="62">
        <f>VLOOKUP(A72,Стр!$A$9:$G$150,6,FALSE)</f>
        <v>496</v>
      </c>
      <c r="K72" s="62">
        <f>VLOOKUP(A72,Стр!$A$9:$G$150,7,FALSE)</f>
        <v>43</v>
      </c>
      <c r="L72" s="64" t="str">
        <f>VLOOKUP(A72,Бег!$A$9:$G$147,5,FALSE)</f>
        <v>02'22,9</v>
      </c>
      <c r="M72" s="62">
        <f>VLOOKUP(A72,Бег!$A$9:$G$147,6,FALSE)</f>
        <v>806.666666666667</v>
      </c>
      <c r="N72" s="62">
        <f>VLOOKUP(A72,Бег!$A$9:$G$147,7,FALSE)</f>
        <v>24</v>
      </c>
      <c r="O72" s="62">
        <f aca="true" t="shared" si="6" ref="O72:O78">G72+J72+M72</f>
        <v>2020.666666666667</v>
      </c>
      <c r="P72" s="65">
        <f>VLOOKUP(A72,Троеб!$A$12:$M$161,13,FALSE)</f>
        <v>39</v>
      </c>
      <c r="Q72" s="65"/>
    </row>
    <row r="73" spans="1:17" ht="12.75">
      <c r="A73" s="3" t="s">
        <v>1574</v>
      </c>
      <c r="B73" s="176" t="s">
        <v>1632</v>
      </c>
      <c r="C73" s="176" t="s">
        <v>1623</v>
      </c>
      <c r="E73" s="69">
        <f>VLOOKUP(A73,Мандатная!$A$16:$H$145,6,FALSE)</f>
        <v>36794</v>
      </c>
      <c r="F73" s="64" t="str">
        <f>VLOOKUP(A73,Плав!$A$9:$G$139,5,FALSE)</f>
        <v>02'46,2</v>
      </c>
      <c r="G73" s="62">
        <f>VLOOKUP(A73,Плав!$A$9:$G$139,6,FALSE)</f>
        <v>738</v>
      </c>
      <c r="H73" s="62">
        <f>VLOOKUP(A73,Плав!$A$9:$G$139,7,FALSE)</f>
        <v>39</v>
      </c>
      <c r="I73" s="62">
        <f>VLOOKUP(A73,Стр!$A$9:$G$150,5,FALSE)</f>
        <v>26</v>
      </c>
      <c r="J73" s="62">
        <f>VLOOKUP(A73,Стр!$A$9:$G$150,6,FALSE)</f>
        <v>0</v>
      </c>
      <c r="K73" s="62">
        <f>VLOOKUP(A73,Стр!$A$9:$G$150,7,FALSE)</f>
        <v>51</v>
      </c>
      <c r="L73" s="64" t="str">
        <f>VLOOKUP(A73,Бег!$A$9:$G$147,5,FALSE)</f>
        <v>02'37,1</v>
      </c>
      <c r="M73" s="62">
        <f>VLOOKUP(A73,Бег!$A$9:$G$147,6,FALSE)</f>
        <v>593.666666666667</v>
      </c>
      <c r="N73" s="62">
        <f>VLOOKUP(A73,Бег!$A$9:$G$147,7,FALSE)</f>
        <v>41</v>
      </c>
      <c r="O73" s="62">
        <f t="shared" si="6"/>
        <v>1331.666666666667</v>
      </c>
      <c r="P73" s="65">
        <f>VLOOKUP(A73,Троеб!$A$12:$M$161,13,FALSE)</f>
        <v>47</v>
      </c>
      <c r="Q73" s="65"/>
    </row>
    <row r="74" spans="1:17" ht="12.75">
      <c r="A74" s="3" t="s">
        <v>1575</v>
      </c>
      <c r="B74" s="176" t="s">
        <v>1635</v>
      </c>
      <c r="C74" s="176" t="s">
        <v>1608</v>
      </c>
      <c r="E74" s="69">
        <f>VLOOKUP(A74,Мандатная!$A$16:$H$145,6,FALSE)</f>
        <v>36027</v>
      </c>
      <c r="F74" s="64" t="str">
        <f>VLOOKUP(A74,Плав!$A$9:$G$139,5,FALSE)</f>
        <v>02'52,7</v>
      </c>
      <c r="G74" s="62">
        <f>VLOOKUP(A74,Плав!$A$9:$G$139,6,FALSE)</f>
        <v>673</v>
      </c>
      <c r="H74" s="62">
        <f>VLOOKUP(A74,Плав!$A$9:$G$139,7,FALSE)</f>
        <v>43</v>
      </c>
      <c r="I74" s="62">
        <f>VLOOKUP(A74,Стр!$A$9:$G$150,5,FALSE)</f>
        <v>66</v>
      </c>
      <c r="J74" s="62">
        <f>VLOOKUP(A74,Стр!$A$9:$G$150,6,FALSE)</f>
        <v>520</v>
      </c>
      <c r="K74" s="62">
        <f>VLOOKUP(A74,Стр!$A$9:$G$150,7,FALSE)</f>
        <v>42</v>
      </c>
      <c r="L74" s="64" t="str">
        <f>VLOOKUP(A74,Бег!$A$9:$G$147,5,FALSE)</f>
        <v>02'28,5</v>
      </c>
      <c r="M74" s="62">
        <f>VLOOKUP(A74,Бег!$A$9:$G$147,6,FALSE)</f>
        <v>722.666666666667</v>
      </c>
      <c r="N74" s="62">
        <f>VLOOKUP(A74,Бег!$A$9:$G$147,7,FALSE)</f>
        <v>34</v>
      </c>
      <c r="O74" s="62">
        <f t="shared" si="6"/>
        <v>1915.666666666667</v>
      </c>
      <c r="P74" s="65">
        <f>VLOOKUP(A74,Троеб!$A$12:$M$161,13,FALSE)</f>
        <v>41</v>
      </c>
      <c r="Q74" s="65"/>
    </row>
    <row r="75" spans="1:17" ht="12.75">
      <c r="A75" s="3" t="s">
        <v>1576</v>
      </c>
      <c r="B75" s="176" t="s">
        <v>1638</v>
      </c>
      <c r="C75" s="176" t="s">
        <v>1639</v>
      </c>
      <c r="E75" s="69">
        <f>VLOOKUP(A75,Мандатная!$A$16:$H$145,6,FALSE)</f>
        <v>37001</v>
      </c>
      <c r="F75" s="64" t="str">
        <f>VLOOKUP(A75,Плав!$A$9:$G$139,5,FALSE)</f>
        <v>02'44,9</v>
      </c>
      <c r="G75" s="62">
        <f>VLOOKUP(A75,Плав!$A$9:$G$139,6,FALSE)</f>
        <v>751</v>
      </c>
      <c r="H75" s="62">
        <f>VLOOKUP(A75,Плав!$A$9:$G$139,7,FALSE)</f>
        <v>38</v>
      </c>
      <c r="I75" s="62">
        <f>VLOOKUP(A75,Стр!$A$9:$G$150,5,FALSE)</f>
        <v>46</v>
      </c>
      <c r="J75" s="62">
        <f>VLOOKUP(A75,Стр!$A$9:$G$150,6,FALSE)</f>
        <v>40</v>
      </c>
      <c r="K75" s="62">
        <f>VLOOKUP(A75,Стр!$A$9:$G$150,7,FALSE)</f>
        <v>50</v>
      </c>
      <c r="L75" s="64" t="str">
        <f>VLOOKUP(A75,Бег!$A$9:$G$147,5,FALSE)</f>
        <v>02'40,4</v>
      </c>
      <c r="M75" s="62">
        <f>VLOOKUP(A75,Бег!$A$9:$G$147,6,FALSE)</f>
        <v>544.166666666667</v>
      </c>
      <c r="N75" s="62">
        <f>VLOOKUP(A75,Бег!$A$9:$G$147,7,FALSE)</f>
        <v>43</v>
      </c>
      <c r="O75" s="62">
        <f t="shared" si="6"/>
        <v>1335.166666666667</v>
      </c>
      <c r="P75" s="65">
        <f>VLOOKUP(A75,Троеб!$A$12:$M$161,13,FALSE)</f>
        <v>46</v>
      </c>
      <c r="Q75" s="65"/>
    </row>
    <row r="76" spans="1:17" ht="12.75">
      <c r="A76" s="3" t="s">
        <v>1577</v>
      </c>
      <c r="B76" s="176" t="s">
        <v>1643</v>
      </c>
      <c r="C76" s="176" t="s">
        <v>1490</v>
      </c>
      <c r="E76" s="69">
        <f>VLOOKUP(A76,Мандатная!$A$16:$H$145,6,FALSE)</f>
        <v>37501</v>
      </c>
      <c r="F76" s="64" t="str">
        <f>VLOOKUP(A76,Плав!$A$9:$G$139,5,FALSE)</f>
        <v>03'17,5</v>
      </c>
      <c r="G76" s="62">
        <f>VLOOKUP(A76,Плав!$A$9:$G$139,6,FALSE)</f>
        <v>425</v>
      </c>
      <c r="H76" s="62">
        <f>VLOOKUP(A76,Плав!$A$9:$G$139,7,FALSE)</f>
        <v>53</v>
      </c>
      <c r="I76" s="62">
        <f>VLOOKUP(A76,Стр!$A$9:$G$150,5,FALSE)</f>
        <v>43</v>
      </c>
      <c r="J76" s="62">
        <f>VLOOKUP(A76,Стр!$A$9:$G$150,6,FALSE)</f>
        <v>0</v>
      </c>
      <c r="K76" s="62">
        <f>VLOOKUP(A76,Стр!$A$9:$G$150,7,FALSE)</f>
        <v>51</v>
      </c>
      <c r="L76" s="64" t="str">
        <f>VLOOKUP(A76,Бег!$A$9:$G$147,5,FALSE)</f>
        <v>02'56,9</v>
      </c>
      <c r="M76" s="62">
        <f>VLOOKUP(A76,Бег!$A$9:$G$147,6,FALSE)</f>
        <v>296.666666666667</v>
      </c>
      <c r="N76" s="62">
        <f>VLOOKUP(A76,Бег!$A$9:$G$147,7,FALSE)</f>
        <v>49</v>
      </c>
      <c r="O76" s="62">
        <f t="shared" si="6"/>
        <v>721.666666666667</v>
      </c>
      <c r="P76" s="65">
        <f>VLOOKUP(A76,Троеб!$A$12:$M$161,13,FALSE)</f>
        <v>52</v>
      </c>
      <c r="Q76" s="65"/>
    </row>
    <row r="77" spans="1:17" ht="12.75">
      <c r="A77" s="3" t="s">
        <v>1578</v>
      </c>
      <c r="B77" s="176" t="s">
        <v>1645</v>
      </c>
      <c r="C77" s="176" t="s">
        <v>1646</v>
      </c>
      <c r="E77" s="69">
        <f>VLOOKUP(A77,Мандатная!$A$16:$H$145,6,FALSE)</f>
        <v>36592</v>
      </c>
      <c r="F77" s="64" t="str">
        <f>VLOOKUP(A77,Плав!$A$9:$G$139,5,FALSE)</f>
        <v>03'15,4</v>
      </c>
      <c r="G77" s="62">
        <f>VLOOKUP(A77,Плав!$A$9:$G$139,6,FALSE)</f>
        <v>446</v>
      </c>
      <c r="H77" s="62">
        <f>VLOOKUP(A77,Плав!$A$9:$G$139,7,FALSE)</f>
        <v>52</v>
      </c>
      <c r="I77" s="62">
        <f>VLOOKUP(A77,Стр!$A$9:$G$150,5,FALSE)</f>
        <v>44</v>
      </c>
      <c r="J77" s="62">
        <f>VLOOKUP(A77,Стр!$A$9:$G$150,6,FALSE)</f>
        <v>0</v>
      </c>
      <c r="K77" s="62">
        <f>VLOOKUP(A77,Стр!$A$9:$G$150,7,FALSE)</f>
        <v>51</v>
      </c>
      <c r="L77" s="64" t="str">
        <f>VLOOKUP(A77,Бег!$A$9:$G$147,5,FALSE)</f>
        <v>02'45,5</v>
      </c>
      <c r="M77" s="62">
        <f>VLOOKUP(A77,Бег!$A$9:$G$147,6,FALSE)</f>
        <v>467.666666666667</v>
      </c>
      <c r="N77" s="62">
        <f>VLOOKUP(A77,Бег!$A$9:$G$147,7,FALSE)</f>
        <v>45</v>
      </c>
      <c r="O77" s="62">
        <f t="shared" si="6"/>
        <v>913.666666666667</v>
      </c>
      <c r="P77" s="65">
        <f>VLOOKUP(A77,Троеб!$A$12:$M$161,13,FALSE)</f>
        <v>49</v>
      </c>
      <c r="Q77" s="65"/>
    </row>
    <row r="78" spans="1:17" ht="12.75">
      <c r="A78" s="3" t="s">
        <v>1579</v>
      </c>
      <c r="B78" s="176" t="s">
        <v>1650</v>
      </c>
      <c r="C78" s="176" t="s">
        <v>1651</v>
      </c>
      <c r="E78" s="69">
        <f>VLOOKUP(A78,Мандатная!$A$16:$H$145,6,FALSE)</f>
        <v>37372</v>
      </c>
      <c r="F78" s="64" t="str">
        <f>VLOOKUP(A78,Плав!$A$9:$G$139,5,FALSE)</f>
        <v>02'58,8</v>
      </c>
      <c r="G78" s="62">
        <f>VLOOKUP(A78,Плав!$A$9:$G$139,6,FALSE)</f>
        <v>612</v>
      </c>
      <c r="H78" s="62">
        <f>VLOOKUP(A78,Плав!$A$9:$G$139,7,FALSE)</f>
        <v>45</v>
      </c>
      <c r="I78" s="62">
        <f>VLOOKUP(A78,Стр!$A$9:$G$150,5,FALSE)</f>
        <v>36</v>
      </c>
      <c r="J78" s="62">
        <f>VLOOKUP(A78,Стр!$A$9:$G$150,6,FALSE)</f>
        <v>0</v>
      </c>
      <c r="K78" s="62">
        <f>VLOOKUP(A78,Стр!$A$9:$G$150,7,FALSE)</f>
        <v>51</v>
      </c>
      <c r="L78" s="64" t="str">
        <f>VLOOKUP(A78,Бег!$A$9:$G$147,5,FALSE)</f>
        <v>03'01,1</v>
      </c>
      <c r="M78" s="62">
        <f>VLOOKUP(A78,Бег!$A$9:$G$147,6,FALSE)</f>
        <v>233.666666666667</v>
      </c>
      <c r="N78" s="62">
        <f>VLOOKUP(A78,Бег!$A$9:$G$147,7,FALSE)</f>
        <v>51</v>
      </c>
      <c r="O78" s="62">
        <f t="shared" si="6"/>
        <v>845.666666666667</v>
      </c>
      <c r="P78" s="65">
        <f>VLOOKUP(A78,Троеб!$A$12:$M$161,13,FALSE)</f>
        <v>50</v>
      </c>
      <c r="Q78" s="65"/>
    </row>
    <row r="79" spans="1:17" ht="15.75" customHeight="1">
      <c r="A79" s="56" t="s">
        <v>144</v>
      </c>
      <c r="B79" s="36"/>
      <c r="C79" s="37" t="s">
        <v>93</v>
      </c>
      <c r="D79" s="36" t="str">
        <f>D72</f>
        <v>Ульяновская область-2</v>
      </c>
      <c r="E79" s="70"/>
      <c r="F79" s="71"/>
      <c r="G79" s="72">
        <f>SUM(G72:G78)</f>
        <v>4363</v>
      </c>
      <c r="H79" s="63">
        <f>VLOOKUP(A79,Плав!$A$9:$I$139,9,FALSE)</f>
        <v>7</v>
      </c>
      <c r="I79" s="73"/>
      <c r="J79" s="72">
        <f>SUM(J72:J78)</f>
        <v>1056</v>
      </c>
      <c r="K79" s="63">
        <f>VLOOKUP(A79,Стр!$A$9:$I$150,9,FALSE)</f>
        <v>7</v>
      </c>
      <c r="L79" s="71"/>
      <c r="M79" s="72">
        <f>SUM(M72:M78)</f>
        <v>3665.166666666669</v>
      </c>
      <c r="N79" s="63">
        <f>VLOOKUP(A79,Бег!$A$9:$I$147,9,FALSE)</f>
        <v>7</v>
      </c>
      <c r="O79" s="72">
        <f>SUM(O72:O78)</f>
        <v>9084.166666666668</v>
      </c>
      <c r="P79" s="63">
        <f>VLOOKUP(A79,Троеб!$A$12:$O$161,15,FALSE)</f>
        <v>7</v>
      </c>
      <c r="Q79" s="74"/>
    </row>
    <row r="80" spans="1:17" ht="12.75">
      <c r="A80" s="9"/>
      <c r="E80" s="69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1:17" ht="12.75">
      <c r="A81" s="118" t="s">
        <v>140</v>
      </c>
      <c r="B81" s="176" t="s">
        <v>1654</v>
      </c>
      <c r="C81" s="176" t="s">
        <v>1560</v>
      </c>
      <c r="D81" t="s">
        <v>1705</v>
      </c>
      <c r="E81" s="69">
        <f>VLOOKUP(A81,Мандатная!$A$16:$H$145,6,FALSE)</f>
        <v>37402</v>
      </c>
      <c r="F81" s="64" t="str">
        <f>VLOOKUP(A81,Плав!$A$9:$G$139,5,FALSE)</f>
        <v>03'13,0</v>
      </c>
      <c r="G81" s="62">
        <f>VLOOKUP(A81,Плав!$A$9:$G$139,6,FALSE)</f>
        <v>470</v>
      </c>
      <c r="H81" s="62">
        <f>VLOOKUP(A81,Плав!$A$9:$G$139,7,FALSE)</f>
        <v>50</v>
      </c>
      <c r="I81" s="62">
        <f>VLOOKUP(A81,Стр!$A$9:$G$150,5,FALSE)</f>
        <v>69</v>
      </c>
      <c r="J81" s="62">
        <f>VLOOKUP(A81,Стр!$A$9:$G$150,6,FALSE)</f>
        <v>592</v>
      </c>
      <c r="K81" s="62">
        <f>VLOOKUP(A81,Стр!$A$9:$G$150,7,FALSE)</f>
        <v>40</v>
      </c>
      <c r="L81" s="64" t="str">
        <f>VLOOKUP(A81,Бег!$A$9:$G$147,5,FALSE)</f>
        <v>03'16,1</v>
      </c>
      <c r="M81" s="62">
        <f>VLOOKUP(A81,Бег!$A$9:$G$147,6,FALSE)</f>
        <v>8.66666666666674</v>
      </c>
      <c r="N81" s="62">
        <f>VLOOKUP(A81,Бег!$A$9:$G$147,7,FALSE)</f>
        <v>59</v>
      </c>
      <c r="O81" s="62">
        <f aca="true" t="shared" si="7" ref="O81:O87">G81+J81+M81</f>
        <v>1070.6666666666667</v>
      </c>
      <c r="P81" s="65">
        <f>VLOOKUP(A81,Троеб!$A$12:$M$161,13,FALSE)</f>
        <v>48</v>
      </c>
      <c r="Q81" s="65"/>
    </row>
    <row r="82" spans="1:17" ht="12.75">
      <c r="A82" s="118" t="s">
        <v>141</v>
      </c>
      <c r="B82" s="176" t="s">
        <v>1656</v>
      </c>
      <c r="C82" s="176" t="s">
        <v>1657</v>
      </c>
      <c r="E82" s="69">
        <f>VLOOKUP(A82,Мандатная!$A$16:$H$145,6,FALSE)</f>
        <v>37392</v>
      </c>
      <c r="F82" s="64" t="str">
        <f>VLOOKUP(A82,Плав!$A$9:$G$139,5,FALSE)</f>
        <v>03'04,9</v>
      </c>
      <c r="G82" s="62">
        <f>VLOOKUP(A82,Плав!$A$9:$G$139,6,FALSE)</f>
        <v>551</v>
      </c>
      <c r="H82" s="62">
        <f>VLOOKUP(A82,Плав!$A$9:$G$139,7,FALSE)</f>
        <v>48</v>
      </c>
      <c r="I82" s="62">
        <f>VLOOKUP(A82,Стр!$A$9:$G$150,5,FALSE)</f>
        <v>15</v>
      </c>
      <c r="J82" s="62">
        <f>VLOOKUP(A82,Стр!$A$9:$G$150,6,FALSE)</f>
        <v>0</v>
      </c>
      <c r="K82" s="62">
        <f>VLOOKUP(A82,Стр!$A$9:$G$150,7,FALSE)</f>
        <v>51</v>
      </c>
      <c r="L82" s="64" t="str">
        <f>VLOOKUP(A82,Бег!$A$9:$G$147,5,FALSE)</f>
        <v>02'58,9</v>
      </c>
      <c r="M82" s="62">
        <f>VLOOKUP(A82,Бег!$A$9:$G$147,6,FALSE)</f>
        <v>266.666666666667</v>
      </c>
      <c r="N82" s="62">
        <f>VLOOKUP(A82,Бег!$A$9:$G$147,7,FALSE)</f>
        <v>50</v>
      </c>
      <c r="O82" s="62">
        <f t="shared" si="7"/>
        <v>817.666666666667</v>
      </c>
      <c r="P82" s="65">
        <f>VLOOKUP(A82,Троеб!$A$12:$M$161,13,FALSE)</f>
        <v>51</v>
      </c>
      <c r="Q82" s="65"/>
    </row>
    <row r="83" spans="1:17" ht="12.75">
      <c r="A83" s="118" t="s">
        <v>142</v>
      </c>
      <c r="B83" s="176" t="s">
        <v>1660</v>
      </c>
      <c r="C83" s="176" t="s">
        <v>128</v>
      </c>
      <c r="E83" s="69">
        <f>VLOOKUP(A83,Мандатная!$A$16:$H$145,6,FALSE)</f>
        <v>37505</v>
      </c>
      <c r="F83" s="64" t="str">
        <f>VLOOKUP(A83,Плав!$A$9:$G$139,5,FALSE)</f>
        <v>03'07,9</v>
      </c>
      <c r="G83" s="62">
        <f>VLOOKUP(A83,Плав!$A$9:$G$139,6,FALSE)</f>
        <v>521</v>
      </c>
      <c r="H83" s="62">
        <f>VLOOKUP(A83,Плав!$A$9:$G$139,7,FALSE)</f>
        <v>49</v>
      </c>
      <c r="I83" s="62">
        <f>VLOOKUP(A83,Стр!$A$9:$G$150,5,FALSE)</f>
        <v>52</v>
      </c>
      <c r="J83" s="62">
        <f>VLOOKUP(A83,Стр!$A$9:$G$150,6,FALSE)</f>
        <v>184</v>
      </c>
      <c r="K83" s="62">
        <f>VLOOKUP(A83,Стр!$A$9:$G$150,7,FALSE)</f>
        <v>47</v>
      </c>
      <c r="L83" s="64" t="str">
        <f>VLOOKUP(A83,Бег!$A$9:$G$147,5,FALSE)</f>
        <v>03'22,0</v>
      </c>
      <c r="M83" s="62">
        <f>VLOOKUP(A83,Бег!$A$9:$G$147,6,FALSE)</f>
        <v>-0.333333333333258</v>
      </c>
      <c r="N83" s="62">
        <f>VLOOKUP(A83,Бег!$A$9:$G$147,7,FALSE)</f>
        <v>62</v>
      </c>
      <c r="O83" s="62">
        <f t="shared" si="7"/>
        <v>704.6666666666667</v>
      </c>
      <c r="P83" s="65">
        <f>VLOOKUP(A83,Троеб!$A$12:$M$161,13,FALSE)</f>
        <v>53</v>
      </c>
      <c r="Q83" s="65"/>
    </row>
    <row r="84" spans="1:17" ht="12.75">
      <c r="A84" s="3" t="s">
        <v>1580</v>
      </c>
      <c r="B84" s="176" t="s">
        <v>1662</v>
      </c>
      <c r="C84" s="176" t="s">
        <v>1663</v>
      </c>
      <c r="E84" s="69">
        <f>VLOOKUP(A84,Мандатная!$A$16:$H$145,6,FALSE)</f>
        <v>37725</v>
      </c>
      <c r="F84" s="64" t="str">
        <f>VLOOKUP(A84,Плав!$A$9:$G$139,5,FALSE)</f>
        <v>03'13,6</v>
      </c>
      <c r="G84" s="62">
        <f>VLOOKUP(A84,Плав!$A$9:$G$139,6,FALSE)</f>
        <v>464</v>
      </c>
      <c r="H84" s="62">
        <f>VLOOKUP(A84,Плав!$A$9:$G$139,7,FALSE)</f>
        <v>51</v>
      </c>
      <c r="I84" s="62">
        <f>VLOOKUP(A84,Стр!$A$9:$G$150,5,FALSE)</f>
        <v>25</v>
      </c>
      <c r="J84" s="62">
        <f>VLOOKUP(A84,Стр!$A$9:$G$150,6,FALSE)</f>
        <v>0</v>
      </c>
      <c r="K84" s="62">
        <f>VLOOKUP(A84,Стр!$A$9:$G$150,7,FALSE)</f>
        <v>51</v>
      </c>
      <c r="L84" s="64" t="str">
        <f>VLOOKUP(A84,Бег!$A$9:$G$147,5,FALSE)</f>
        <v>03'04,6</v>
      </c>
      <c r="M84" s="62">
        <f>VLOOKUP(A84,Бег!$A$9:$G$147,6,FALSE)</f>
        <v>181.166666666667</v>
      </c>
      <c r="N84" s="62">
        <f>VLOOKUP(A84,Бег!$A$9:$G$147,7,FALSE)</f>
        <v>53</v>
      </c>
      <c r="O84" s="62">
        <f t="shared" si="7"/>
        <v>645.166666666667</v>
      </c>
      <c r="P84" s="65">
        <f>VLOOKUP(A84,Троеб!$A$12:$M$161,13,FALSE)</f>
        <v>54</v>
      </c>
      <c r="Q84" s="65"/>
    </row>
    <row r="85" spans="1:17" ht="12.75">
      <c r="A85" s="3" t="s">
        <v>143</v>
      </c>
      <c r="B85" s="176" t="s">
        <v>1665</v>
      </c>
      <c r="C85" s="176" t="s">
        <v>133</v>
      </c>
      <c r="E85" s="69">
        <f>VLOOKUP(A85,Мандатная!$A$16:$H$145,6,FALSE)</f>
        <v>37708</v>
      </c>
      <c r="F85" s="64" t="str">
        <f>VLOOKUP(A85,Плав!$A$9:$G$139,5,FALSE)</f>
        <v>03'24,0</v>
      </c>
      <c r="G85" s="62">
        <f>VLOOKUP(A85,Плав!$A$9:$G$139,6,FALSE)</f>
        <v>360</v>
      </c>
      <c r="H85" s="62">
        <f>VLOOKUP(A85,Плав!$A$9:$G$139,7,FALSE)</f>
        <v>55</v>
      </c>
      <c r="I85" s="62">
        <f>VLOOKUP(A85,Стр!$A$9:$G$150,5,FALSE)</f>
        <v>39</v>
      </c>
      <c r="J85" s="62">
        <f>VLOOKUP(A85,Стр!$A$9:$G$150,6,FALSE)</f>
        <v>0</v>
      </c>
      <c r="K85" s="62">
        <f>VLOOKUP(A85,Стр!$A$9:$G$150,7,FALSE)</f>
        <v>51</v>
      </c>
      <c r="L85" s="64" t="str">
        <f>VLOOKUP(A85,Бег!$A$9:$G$147,5,FALSE)</f>
        <v>03'09,5</v>
      </c>
      <c r="M85" s="62">
        <f>VLOOKUP(A85,Бег!$A$9:$G$147,6,FALSE)</f>
        <v>107.666666666667</v>
      </c>
      <c r="N85" s="62">
        <f>VLOOKUP(A85,Бег!$A$9:$G$147,7,FALSE)</f>
        <v>56</v>
      </c>
      <c r="O85" s="62">
        <f t="shared" si="7"/>
        <v>467.66666666666697</v>
      </c>
      <c r="P85" s="65">
        <f>VLOOKUP(A85,Троеб!$A$12:$M$161,13,FALSE)</f>
        <v>56</v>
      </c>
      <c r="Q85" s="65"/>
    </row>
    <row r="86" spans="1:17" ht="12.75">
      <c r="A86" s="3" t="s">
        <v>1581</v>
      </c>
      <c r="B86" s="176" t="s">
        <v>1668</v>
      </c>
      <c r="C86" s="176" t="s">
        <v>1669</v>
      </c>
      <c r="E86" s="69">
        <f>VLOOKUP(A86,Мандатная!$A$16:$H$145,6,FALSE)</f>
        <v>37832</v>
      </c>
      <c r="F86" s="64" t="str">
        <f>VLOOKUP(A86,Плав!$A$9:$G$139,5,FALSE)</f>
        <v>03'42,6</v>
      </c>
      <c r="G86" s="62">
        <f>VLOOKUP(A86,Плав!$A$9:$G$139,6,FALSE)</f>
        <v>174</v>
      </c>
      <c r="H86" s="62">
        <f>VLOOKUP(A86,Плав!$A$9:$G$139,7,FALSE)</f>
        <v>56</v>
      </c>
      <c r="I86" s="62">
        <f>VLOOKUP(A86,Стр!$A$9:$G$150,5,FALSE)</f>
        <v>50</v>
      </c>
      <c r="J86" s="62">
        <f>VLOOKUP(A86,Стр!$A$9:$G$150,6,FALSE)</f>
        <v>136</v>
      </c>
      <c r="K86" s="62">
        <f>VLOOKUP(A86,Стр!$A$9:$G$150,7,FALSE)</f>
        <v>49</v>
      </c>
      <c r="L86" s="64" t="str">
        <f>VLOOKUP(A86,Бег!$A$9:$G$147,5,FALSE)</f>
        <v>03'26,7</v>
      </c>
      <c r="M86" s="62">
        <f>VLOOKUP(A86,Бег!$A$9:$G$147,6,FALSE)</f>
        <v>-0.333333333333258</v>
      </c>
      <c r="N86" s="62">
        <f>VLOOKUP(A86,Бег!$A$9:$G$147,7,FALSE)</f>
        <v>62</v>
      </c>
      <c r="O86" s="62">
        <f t="shared" si="7"/>
        <v>309.66666666666674</v>
      </c>
      <c r="P86" s="65">
        <f>VLOOKUP(A86,Троеб!$A$12:$M$161,13,FALSE)</f>
        <v>57</v>
      </c>
      <c r="Q86" s="65"/>
    </row>
    <row r="87" spans="1:17" ht="12.75">
      <c r="A87" s="3" t="s">
        <v>1582</v>
      </c>
      <c r="B87" s="176" t="s">
        <v>1672</v>
      </c>
      <c r="C87" s="176" t="s">
        <v>1673</v>
      </c>
      <c r="D87">
        <f>VLOOKUP(A87,Мандатная!$A$16:$H$145,5,FALSE)</f>
        <v>0</v>
      </c>
      <c r="E87" s="69">
        <f>VLOOKUP(A87,Мандатная!$A$16:$H$145,6,FALSE)</f>
        <v>37703</v>
      </c>
      <c r="F87" s="64" t="str">
        <f>VLOOKUP(A87,Плав!$A$9:$G$139,5,FALSE)</f>
        <v>03'17,5</v>
      </c>
      <c r="G87" s="62">
        <f>VLOOKUP(A87,Плав!$A$9:$G$139,6,FALSE)</f>
        <v>425</v>
      </c>
      <c r="H87" s="62">
        <f>VLOOKUP(A87,Плав!$A$9:$G$139,7,FALSE)</f>
        <v>53</v>
      </c>
      <c r="I87" s="62">
        <f>VLOOKUP(A87,Стр!$A$9:$G$150,5,FALSE)</f>
        <v>30</v>
      </c>
      <c r="J87" s="62">
        <f>VLOOKUP(A87,Стр!$A$9:$G$150,6,FALSE)</f>
        <v>0</v>
      </c>
      <c r="K87" s="62">
        <f>VLOOKUP(A87,Стр!$A$9:$G$150,7,FALSE)</f>
        <v>51</v>
      </c>
      <c r="L87" s="64" t="str">
        <f>VLOOKUP(A87,Бег!$A$9:$G$147,5,FALSE)</f>
        <v>03'03,1</v>
      </c>
      <c r="M87" s="62">
        <f>VLOOKUP(A87,Бег!$A$9:$G$147,6,FALSE)</f>
        <v>203.666666666667</v>
      </c>
      <c r="N87" s="62">
        <f>VLOOKUP(A87,Бег!$A$9:$G$147,7,FALSE)</f>
        <v>52</v>
      </c>
      <c r="O87" s="62">
        <f t="shared" si="7"/>
        <v>628.666666666667</v>
      </c>
      <c r="P87" s="65">
        <f>VLOOKUP(A87,Троеб!$A$12:$M$161,13,FALSE)</f>
        <v>55</v>
      </c>
      <c r="Q87" s="65"/>
    </row>
    <row r="88" spans="1:17" ht="15">
      <c r="A88" s="56" t="s">
        <v>148</v>
      </c>
      <c r="B88" s="36"/>
      <c r="C88" s="37" t="s">
        <v>93</v>
      </c>
      <c r="D88" s="36" t="str">
        <f>D81</f>
        <v>Ульяновская область-3</v>
      </c>
      <c r="E88" s="70"/>
      <c r="F88" s="71"/>
      <c r="G88" s="72">
        <f>SUM(G81:G87)</f>
        <v>2965</v>
      </c>
      <c r="H88" s="63">
        <f>VLOOKUP(A88,Плав!$A$9:$I$139,9,FALSE)</f>
        <v>8</v>
      </c>
      <c r="I88" s="73"/>
      <c r="J88" s="72">
        <f>SUM(J81:J87)</f>
        <v>912</v>
      </c>
      <c r="K88" s="63">
        <f>VLOOKUP(A88,Стр!$A$9:$I$150,9,FALSE)</f>
        <v>8</v>
      </c>
      <c r="L88" s="71"/>
      <c r="M88" s="72">
        <f>SUM(M81:M87)</f>
        <v>767.1666666666682</v>
      </c>
      <c r="N88" s="63">
        <f>VLOOKUP(A88,Бег!$A$9:$I$147,9,FALSE)</f>
        <v>10</v>
      </c>
      <c r="O88" s="72">
        <f>SUM(O81:O87)</f>
        <v>4644.166666666668</v>
      </c>
      <c r="P88" s="63">
        <f>VLOOKUP(A88,Троеб!$A$12:$O$161,15,FALSE)</f>
        <v>8</v>
      </c>
      <c r="Q88" s="74"/>
    </row>
    <row r="89" spans="1:17" ht="12.75">
      <c r="A89" s="3"/>
      <c r="E89" s="69"/>
      <c r="F89" s="64"/>
      <c r="G89" s="62"/>
      <c r="H89" s="62"/>
      <c r="I89" s="62"/>
      <c r="J89" s="62"/>
      <c r="K89" s="62"/>
      <c r="L89" s="64"/>
      <c r="M89" s="62"/>
      <c r="N89" s="62"/>
      <c r="O89" s="62"/>
      <c r="P89" s="65"/>
      <c r="Q89" s="65"/>
    </row>
    <row r="90" spans="1:17" ht="12.75">
      <c r="A90" s="3" t="s">
        <v>1591</v>
      </c>
      <c r="B90" s="176" t="s">
        <v>1676</v>
      </c>
      <c r="C90" s="176" t="s">
        <v>1677</v>
      </c>
      <c r="D90" t="s">
        <v>1678</v>
      </c>
      <c r="E90" s="69">
        <f>VLOOKUP(A90,Мандатная!$A$16:$H$145,6,FALSE)</f>
        <v>35700</v>
      </c>
      <c r="F90" s="64" t="str">
        <f>VLOOKUP(A90,Плав!$A$9:$G$139,5,FALSE)</f>
        <v>02'32,8</v>
      </c>
      <c r="G90" s="62">
        <f>VLOOKUP(A90,Плав!$A$9:$G$139,6,FALSE)</f>
        <v>872</v>
      </c>
      <c r="H90" s="62">
        <f>VLOOKUP(A90,Плав!$A$9:$G$139,7,FALSE)</f>
        <v>32</v>
      </c>
      <c r="I90" s="62">
        <f>VLOOKUP(A90,Стр!$A$9:$G$150,5,FALSE)</f>
        <v>78</v>
      </c>
      <c r="J90" s="62">
        <f>VLOOKUP(A90,Стр!$A$9:$G$150,6,FALSE)</f>
        <v>808</v>
      </c>
      <c r="K90" s="62">
        <f>VLOOKUP(A90,Стр!$A$9:$G$150,7,FALSE)</f>
        <v>31</v>
      </c>
      <c r="L90" s="64" t="str">
        <f>VLOOKUP(A90,Бег!$A$9:$G$147,5,FALSE)</f>
        <v>02'14,4</v>
      </c>
      <c r="M90" s="62">
        <f>VLOOKUP(A90,Бег!$A$9:$G$147,6,FALSE)</f>
        <v>934.166666666667</v>
      </c>
      <c r="N90" s="62">
        <f>VLOOKUP(A90,Бег!$A$9:$G$147,7,FALSE)</f>
        <v>6</v>
      </c>
      <c r="O90" s="62">
        <f>G90+J90+M90</f>
        <v>2614.166666666667</v>
      </c>
      <c r="P90" s="65">
        <f>VLOOKUP(A90,Троеб!$A$12:$M$161,13,FALSE)</f>
        <v>20</v>
      </c>
      <c r="Q90" s="65"/>
    </row>
    <row r="91" spans="1:17" ht="12.75">
      <c r="A91" s="3" t="s">
        <v>145</v>
      </c>
      <c r="B91" s="116"/>
      <c r="C91" s="116"/>
      <c r="E91" s="69"/>
      <c r="F91" s="64"/>
      <c r="G91" s="62"/>
      <c r="H91" s="62"/>
      <c r="I91" s="62"/>
      <c r="J91" s="62"/>
      <c r="K91" s="62"/>
      <c r="L91" s="64"/>
      <c r="M91" s="62"/>
      <c r="N91" s="62"/>
      <c r="O91" s="62"/>
      <c r="P91" s="65"/>
      <c r="Q91" s="65"/>
    </row>
    <row r="92" spans="1:17" ht="12.75">
      <c r="A92" s="3" t="s">
        <v>146</v>
      </c>
      <c r="B92" s="116"/>
      <c r="C92" s="116"/>
      <c r="E92" s="69"/>
      <c r="F92" s="64"/>
      <c r="G92" s="62"/>
      <c r="H92" s="62"/>
      <c r="I92" s="62"/>
      <c r="J92" s="62"/>
      <c r="K92" s="62"/>
      <c r="L92" s="64"/>
      <c r="M92" s="62"/>
      <c r="N92" s="62"/>
      <c r="O92" s="62"/>
      <c r="P92" s="65"/>
      <c r="Q92" s="65"/>
    </row>
    <row r="93" spans="1:17" ht="12.75">
      <c r="A93" s="3" t="s">
        <v>1592</v>
      </c>
      <c r="B93" s="116"/>
      <c r="C93" s="116"/>
      <c r="E93" s="69"/>
      <c r="F93" s="64"/>
      <c r="G93" s="62"/>
      <c r="H93" s="62"/>
      <c r="I93" s="62"/>
      <c r="J93" s="62"/>
      <c r="K93" s="62"/>
      <c r="L93" s="64"/>
      <c r="M93" s="62"/>
      <c r="N93" s="62"/>
      <c r="O93" s="62"/>
      <c r="P93" s="65"/>
      <c r="Q93" s="65"/>
    </row>
    <row r="94" spans="1:17" ht="12.75">
      <c r="A94" s="3" t="s">
        <v>147</v>
      </c>
      <c r="B94" s="116"/>
      <c r="C94" s="116"/>
      <c r="E94" s="69"/>
      <c r="F94" s="64"/>
      <c r="G94" s="62"/>
      <c r="H94" s="62"/>
      <c r="I94" s="62"/>
      <c r="J94" s="62"/>
      <c r="K94" s="62"/>
      <c r="L94" s="64"/>
      <c r="M94" s="62"/>
      <c r="N94" s="62"/>
      <c r="O94" s="62"/>
      <c r="P94" s="65"/>
      <c r="Q94" s="65"/>
    </row>
    <row r="95" spans="1:17" ht="12.75">
      <c r="A95" s="3" t="s">
        <v>1593</v>
      </c>
      <c r="B95" s="116"/>
      <c r="C95" s="116"/>
      <c r="E95" s="69"/>
      <c r="F95" s="64"/>
      <c r="G95" s="62"/>
      <c r="H95" s="62"/>
      <c r="I95" s="62"/>
      <c r="J95" s="62"/>
      <c r="K95" s="62"/>
      <c r="L95" s="64"/>
      <c r="M95" s="62"/>
      <c r="N95" s="62"/>
      <c r="O95" s="62"/>
      <c r="P95" s="65"/>
      <c r="Q95" s="65"/>
    </row>
    <row r="96" spans="1:17" ht="12.75">
      <c r="A96" s="3" t="s">
        <v>1594</v>
      </c>
      <c r="B96" s="116"/>
      <c r="C96" s="116"/>
      <c r="E96" s="69"/>
      <c r="F96" s="64"/>
      <c r="G96" s="62"/>
      <c r="H96" s="62"/>
      <c r="I96" s="62"/>
      <c r="J96" s="62"/>
      <c r="K96" s="62"/>
      <c r="L96" s="64"/>
      <c r="M96" s="62"/>
      <c r="N96" s="62"/>
      <c r="O96" s="62"/>
      <c r="P96" s="65"/>
      <c r="Q96" s="65"/>
    </row>
    <row r="97" spans="1:17" ht="15">
      <c r="A97" s="56" t="s">
        <v>149</v>
      </c>
      <c r="B97" s="36"/>
      <c r="C97" s="37" t="s">
        <v>93</v>
      </c>
      <c r="D97" s="36" t="str">
        <f>D90</f>
        <v>Воронежская область</v>
      </c>
      <c r="E97" s="70"/>
      <c r="F97" s="71"/>
      <c r="G97" s="72">
        <f>SUM(G90:G96)</f>
        <v>872</v>
      </c>
      <c r="H97" s="63">
        <f>VLOOKUP(A97,Плав!$A$9:$I$139,9,FALSE)</f>
        <v>9</v>
      </c>
      <c r="I97" s="73"/>
      <c r="J97" s="72">
        <f>SUM(J90:J96)</f>
        <v>808</v>
      </c>
      <c r="K97" s="63">
        <f>VLOOKUP(A97,Стр!$A$9:$I$150,9,FALSE)</f>
        <v>9</v>
      </c>
      <c r="L97" s="71"/>
      <c r="M97" s="72">
        <f>SUM(M90:M96)</f>
        <v>934.166666666667</v>
      </c>
      <c r="N97" s="63">
        <f>VLOOKUP(A97,Бег!$A$9:$I$147,9,FALSE)</f>
        <v>9</v>
      </c>
      <c r="O97" s="72">
        <f>SUM(O90:O96)</f>
        <v>2614.166666666667</v>
      </c>
      <c r="P97" s="63">
        <f>VLOOKUP(A97,Троеб!$A$12:$O$161,15,FALSE)</f>
        <v>9</v>
      </c>
      <c r="Q97" s="74"/>
    </row>
    <row r="98" spans="1:17" ht="12.75">
      <c r="A98" s="3"/>
      <c r="E98" s="69"/>
      <c r="F98" s="64"/>
      <c r="G98" s="62"/>
      <c r="H98" s="62"/>
      <c r="I98" s="62"/>
      <c r="J98" s="62"/>
      <c r="K98" s="62"/>
      <c r="L98" s="64"/>
      <c r="M98" s="62"/>
      <c r="N98" s="62"/>
      <c r="O98" s="62"/>
      <c r="P98" s="65"/>
      <c r="Q98" s="65"/>
    </row>
    <row r="99" spans="1:17" ht="12.75">
      <c r="A99" s="3" t="s">
        <v>1684</v>
      </c>
      <c r="B99" t="s">
        <v>1665</v>
      </c>
      <c r="C99" t="s">
        <v>1497</v>
      </c>
      <c r="D99" t="s">
        <v>1709</v>
      </c>
      <c r="E99" s="117">
        <v>36266</v>
      </c>
      <c r="F99" s="46" t="s">
        <v>1720</v>
      </c>
      <c r="G99" s="156">
        <f>VLOOKUP(F99,ТабПлав!$A$3:$B$1278,2)</f>
        <v>0</v>
      </c>
      <c r="H99" s="151">
        <v>57</v>
      </c>
      <c r="I99" s="166">
        <v>53</v>
      </c>
      <c r="J99" s="167">
        <f>VLOOKUP(I99,ТабСтр!$A$4:$B$117,2)</f>
        <v>208</v>
      </c>
      <c r="K99" s="165">
        <v>25</v>
      </c>
      <c r="L99" s="155" t="s">
        <v>599</v>
      </c>
      <c r="M99" s="167">
        <f>VLOOKUP(L99,ТабБег!$A$4:$B$875,2)</f>
        <v>590.666666666667</v>
      </c>
      <c r="N99" s="165">
        <v>42</v>
      </c>
      <c r="O99" s="62">
        <f>M99+J99+G99</f>
        <v>798.666666666667</v>
      </c>
      <c r="P99" s="65"/>
      <c r="Q99" s="65"/>
    </row>
    <row r="100" spans="1:17" ht="12.75">
      <c r="A100" s="3" t="s">
        <v>1685</v>
      </c>
      <c r="B100" t="s">
        <v>1712</v>
      </c>
      <c r="C100" t="s">
        <v>1557</v>
      </c>
      <c r="D100" t="s">
        <v>1710</v>
      </c>
      <c r="E100" s="117">
        <v>36301</v>
      </c>
      <c r="F100" s="46" t="s">
        <v>1721</v>
      </c>
      <c r="G100" s="156">
        <f>VLOOKUP(F100,ТабПлав!$A$3:$B$1278,2)</f>
        <v>0</v>
      </c>
      <c r="H100" s="151">
        <v>57</v>
      </c>
      <c r="I100" s="166">
        <v>20</v>
      </c>
      <c r="J100" s="167">
        <f>VLOOKUP(I100,ТабСтр!$A$4:$B$117,2)</f>
        <v>0</v>
      </c>
      <c r="K100" s="165">
        <v>27</v>
      </c>
      <c r="L100" s="155" t="s">
        <v>898</v>
      </c>
      <c r="M100" s="167">
        <f>VLOOKUP(L100,ТабБег!$A$4:$B$875,2)</f>
        <v>142.166666666667</v>
      </c>
      <c r="N100" s="165">
        <v>55</v>
      </c>
      <c r="O100" s="62">
        <f aca="true" t="shared" si="8" ref="O100:O105">M100+J100+G100</f>
        <v>142.166666666667</v>
      </c>
      <c r="P100" s="65"/>
      <c r="Q100" s="65"/>
    </row>
    <row r="101" spans="1:17" ht="12.75">
      <c r="A101" s="3" t="s">
        <v>150</v>
      </c>
      <c r="B101" t="s">
        <v>1713</v>
      </c>
      <c r="C101" t="s">
        <v>1562</v>
      </c>
      <c r="E101" s="117">
        <v>36522</v>
      </c>
      <c r="F101" s="46" t="s">
        <v>1719</v>
      </c>
      <c r="G101" s="156">
        <f>VLOOKUP(F101,ТабПлав!$A$3:$B$1278,2)</f>
        <v>0</v>
      </c>
      <c r="H101" s="151">
        <v>57</v>
      </c>
      <c r="I101" s="166">
        <v>0</v>
      </c>
      <c r="J101" s="167">
        <f>VLOOKUP(I101,ТабСтр!$A$4:$B$117,2)</f>
        <v>0</v>
      </c>
      <c r="K101" s="165">
        <v>27</v>
      </c>
      <c r="L101" s="155" t="s">
        <v>1736</v>
      </c>
      <c r="M101" s="167">
        <f>VLOOKUP(L101,ТабБег!$A$4:$B$875,2)</f>
        <v>-0.333333333333258</v>
      </c>
      <c r="N101" s="165">
        <v>62</v>
      </c>
      <c r="O101" s="62">
        <f t="shared" si="8"/>
        <v>-0.333333333333258</v>
      </c>
      <c r="P101" s="65"/>
      <c r="Q101" s="65"/>
    </row>
    <row r="102" spans="1:17" ht="12.75">
      <c r="A102" s="3" t="s">
        <v>1686</v>
      </c>
      <c r="B102" t="s">
        <v>1714</v>
      </c>
      <c r="C102" t="s">
        <v>1562</v>
      </c>
      <c r="E102" s="117">
        <v>36417</v>
      </c>
      <c r="F102" s="46">
        <v>0</v>
      </c>
      <c r="G102" s="156">
        <f>VLOOKUP(F102,ТабПлав!$A$3:$B$1278,2)</f>
        <v>0</v>
      </c>
      <c r="H102" s="151">
        <v>57</v>
      </c>
      <c r="I102" s="166">
        <v>42</v>
      </c>
      <c r="J102" s="167">
        <f>VLOOKUP(I102,ТабСтр!$A$4:$B$117,2)</f>
        <v>0</v>
      </c>
      <c r="K102" s="165">
        <v>27</v>
      </c>
      <c r="L102" s="155" t="s">
        <v>932</v>
      </c>
      <c r="M102" s="167">
        <f>VLOOKUP(L102,ТабБег!$A$4:$B$875,2)</f>
        <v>91.1666666666667</v>
      </c>
      <c r="N102" s="165">
        <v>57</v>
      </c>
      <c r="O102" s="62">
        <f t="shared" si="8"/>
        <v>91.1666666666667</v>
      </c>
      <c r="P102" s="65"/>
      <c r="Q102" s="65"/>
    </row>
    <row r="103" spans="1:17" ht="12.75">
      <c r="A103" s="3" t="s">
        <v>1687</v>
      </c>
      <c r="B103" t="s">
        <v>1715</v>
      </c>
      <c r="C103" t="s">
        <v>1490</v>
      </c>
      <c r="E103" s="117">
        <v>36850</v>
      </c>
      <c r="F103" s="46" t="s">
        <v>1722</v>
      </c>
      <c r="G103" s="156">
        <f>VLOOKUP(F103,ТабПлав!$A$3:$B$1278,2)</f>
        <v>0</v>
      </c>
      <c r="H103" s="151">
        <v>57</v>
      </c>
      <c r="I103" s="166">
        <v>40</v>
      </c>
      <c r="J103" s="167">
        <f>VLOOKUP(I103,ТабСтр!$A$4:$B$117,2)</f>
        <v>0</v>
      </c>
      <c r="K103" s="165">
        <v>27</v>
      </c>
      <c r="L103" s="155" t="s">
        <v>986</v>
      </c>
      <c r="M103" s="167">
        <f>VLOOKUP(L103,ТабБег!$A$4:$B$875,2)</f>
        <v>10.1666666666667</v>
      </c>
      <c r="N103" s="165">
        <v>58</v>
      </c>
      <c r="O103" s="62">
        <f t="shared" si="8"/>
        <v>10.1666666666667</v>
      </c>
      <c r="P103" s="65"/>
      <c r="Q103" s="65"/>
    </row>
    <row r="104" spans="1:17" ht="12.75">
      <c r="A104" s="3" t="s">
        <v>1688</v>
      </c>
      <c r="B104" t="s">
        <v>1716</v>
      </c>
      <c r="C104" t="s">
        <v>1535</v>
      </c>
      <c r="E104" s="117">
        <v>35944</v>
      </c>
      <c r="F104" s="46">
        <v>0</v>
      </c>
      <c r="G104" s="156">
        <f>VLOOKUP(F104,ТабПлав!$A$3:$B$1278,2)</f>
        <v>0</v>
      </c>
      <c r="H104" s="151">
        <v>57</v>
      </c>
      <c r="I104" s="166">
        <v>22</v>
      </c>
      <c r="J104" s="167">
        <f>VLOOKUP(I104,ТабСтр!$A$4:$B$117,2)</f>
        <v>0</v>
      </c>
      <c r="K104" s="165">
        <v>27</v>
      </c>
      <c r="L104" s="155" t="s">
        <v>688</v>
      </c>
      <c r="M104" s="167">
        <f>VLOOKUP(L104,ТабБег!$A$4:$B$875,2)</f>
        <v>457.166666666667</v>
      </c>
      <c r="N104" s="165">
        <v>46</v>
      </c>
      <c r="O104" s="62">
        <f t="shared" si="8"/>
        <v>457.166666666667</v>
      </c>
      <c r="P104" s="65"/>
      <c r="Q104" s="65"/>
    </row>
    <row r="105" spans="1:17" ht="12.75">
      <c r="A105" s="3" t="s">
        <v>1689</v>
      </c>
      <c r="B105" t="s">
        <v>1717</v>
      </c>
      <c r="C105" t="s">
        <v>1718</v>
      </c>
      <c r="E105" s="117">
        <v>36288</v>
      </c>
      <c r="F105" s="46">
        <v>0</v>
      </c>
      <c r="G105" s="156">
        <f>VLOOKUP(F105,ТабПлав!$A$3:$B$1278,2)</f>
        <v>0</v>
      </c>
      <c r="H105" s="151">
        <v>57</v>
      </c>
      <c r="I105" s="166">
        <v>0</v>
      </c>
      <c r="J105" s="167">
        <f>VLOOKUP(I105,ТабСтр!$A$4:$B$117,2)</f>
        <v>0</v>
      </c>
      <c r="K105" s="165">
        <v>27</v>
      </c>
      <c r="L105" s="155">
        <v>0</v>
      </c>
      <c r="M105" s="167">
        <f>VLOOKUP(L105,ТабБег!$A$4:$B$875,2)</f>
        <v>0</v>
      </c>
      <c r="N105" s="165">
        <v>60</v>
      </c>
      <c r="O105" s="62">
        <f t="shared" si="8"/>
        <v>0</v>
      </c>
      <c r="P105" s="65"/>
      <c r="Q105" s="65"/>
    </row>
    <row r="106" spans="1:17" ht="15">
      <c r="A106" s="56" t="s">
        <v>153</v>
      </c>
      <c r="B106" s="36"/>
      <c r="C106" s="37" t="s">
        <v>93</v>
      </c>
      <c r="D106" s="36" t="s">
        <v>1709</v>
      </c>
      <c r="E106" s="70"/>
      <c r="F106" s="71"/>
      <c r="G106" s="72">
        <f>SUM(G99:G105)</f>
        <v>0</v>
      </c>
      <c r="H106" s="63">
        <f>VLOOKUP(A106,Плав!$A$9:$I$139,9,FALSE)</f>
        <v>10</v>
      </c>
      <c r="I106" s="73"/>
      <c r="J106" s="72">
        <f>SUM(J99:J105)</f>
        <v>208</v>
      </c>
      <c r="K106" s="63">
        <f>VLOOKUP(A106,Стр!$A$9:$I$150,9,FALSE)</f>
        <v>10</v>
      </c>
      <c r="L106" s="71"/>
      <c r="M106" s="72">
        <f>SUM(M99:M105)</f>
        <v>1291.0000000000011</v>
      </c>
      <c r="N106" s="63">
        <f>VLOOKUP(A106,Бег!$A$9:$I$147,9,FALSE)</f>
        <v>8</v>
      </c>
      <c r="O106" s="72">
        <f>SUM(O99:O105)</f>
        <v>1499.0000000000011</v>
      </c>
      <c r="P106" s="63">
        <f>VLOOKUP(A106,Троеб!$A$12:$O$161,15,FALSE)</f>
        <v>10</v>
      </c>
      <c r="Q106" s="74"/>
    </row>
    <row r="107" spans="1:17" ht="12.75">
      <c r="A107" s="3"/>
      <c r="E107" s="69"/>
      <c r="F107" s="64"/>
      <c r="G107" s="62"/>
      <c r="H107" s="62"/>
      <c r="I107" s="62"/>
      <c r="J107" s="62"/>
      <c r="K107" s="62"/>
      <c r="L107" s="64"/>
      <c r="M107" s="62"/>
      <c r="N107" s="62"/>
      <c r="O107" s="62"/>
      <c r="P107" s="65"/>
      <c r="Q107" s="65"/>
    </row>
    <row r="108" spans="1:17" ht="12.75">
      <c r="A108" s="3"/>
      <c r="E108" s="69"/>
      <c r="F108" s="64"/>
      <c r="G108" s="62"/>
      <c r="H108" s="62"/>
      <c r="I108" s="62"/>
      <c r="J108" s="62"/>
      <c r="K108" s="62"/>
      <c r="L108" s="64"/>
      <c r="M108" s="62"/>
      <c r="N108" s="62"/>
      <c r="O108" s="62"/>
      <c r="P108" s="65"/>
      <c r="Q108" s="65"/>
    </row>
    <row r="109" spans="1:17" ht="12.75">
      <c r="A109" s="3"/>
      <c r="E109" s="69"/>
      <c r="F109" s="64"/>
      <c r="G109" s="62"/>
      <c r="H109" s="62"/>
      <c r="I109" s="62"/>
      <c r="J109" s="62"/>
      <c r="K109" s="62"/>
      <c r="L109" s="64"/>
      <c r="M109" s="62"/>
      <c r="N109" s="62"/>
      <c r="O109" s="62"/>
      <c r="P109" s="65"/>
      <c r="Q109" s="65"/>
    </row>
    <row r="110" spans="1:17" ht="12.75">
      <c r="A110" s="3"/>
      <c r="E110" s="69"/>
      <c r="F110" s="64"/>
      <c r="G110" s="62"/>
      <c r="H110" s="62"/>
      <c r="I110" s="62"/>
      <c r="J110" s="62"/>
      <c r="K110" s="62"/>
      <c r="L110" s="64"/>
      <c r="M110" s="62"/>
      <c r="N110" s="62"/>
      <c r="O110" s="62"/>
      <c r="P110" s="65"/>
      <c r="Q110" s="65"/>
    </row>
    <row r="111" spans="1:17" ht="12.75">
      <c r="A111" s="3"/>
      <c r="E111" s="69"/>
      <c r="F111" s="64"/>
      <c r="G111" s="62"/>
      <c r="H111" s="62"/>
      <c r="I111" s="62"/>
      <c r="J111" s="62"/>
      <c r="K111" s="62"/>
      <c r="L111" s="64"/>
      <c r="M111" s="62"/>
      <c r="N111" s="62"/>
      <c r="O111" s="62"/>
      <c r="P111" s="65"/>
      <c r="Q111" s="65"/>
    </row>
    <row r="112" spans="1:17" ht="12.75">
      <c r="A112" s="3"/>
      <c r="E112" s="69"/>
      <c r="F112" s="64"/>
      <c r="G112" s="62"/>
      <c r="H112" s="62"/>
      <c r="I112" s="62"/>
      <c r="J112" s="62"/>
      <c r="K112" s="62"/>
      <c r="L112" s="64"/>
      <c r="M112" s="62"/>
      <c r="N112" s="62"/>
      <c r="O112" s="62"/>
      <c r="P112" s="65"/>
      <c r="Q112" s="65"/>
    </row>
    <row r="113" spans="1:17" ht="12.75">
      <c r="A113" s="3"/>
      <c r="E113" s="69"/>
      <c r="F113" s="64"/>
      <c r="G113" s="62"/>
      <c r="H113" s="62"/>
      <c r="I113" s="62"/>
      <c r="J113" s="62"/>
      <c r="K113" s="62"/>
      <c r="L113" s="64"/>
      <c r="M113" s="62"/>
      <c r="N113" s="62"/>
      <c r="O113" s="62"/>
      <c r="P113" s="65"/>
      <c r="Q113" s="65"/>
    </row>
    <row r="114" spans="1:17" ht="12.75">
      <c r="A114" s="3"/>
      <c r="E114" s="69"/>
      <c r="F114" s="64"/>
      <c r="G114" s="62"/>
      <c r="H114" s="62"/>
      <c r="I114" s="62"/>
      <c r="J114" s="62"/>
      <c r="K114" s="62"/>
      <c r="L114" s="64"/>
      <c r="M114" s="62"/>
      <c r="N114" s="62"/>
      <c r="O114" s="62"/>
      <c r="P114" s="65"/>
      <c r="Q114" s="65"/>
    </row>
    <row r="115" spans="1:17" ht="15">
      <c r="A115" s="56" t="s">
        <v>1469</v>
      </c>
      <c r="B115" s="36"/>
      <c r="C115" s="37" t="s">
        <v>93</v>
      </c>
      <c r="D115" s="36">
        <f>D108</f>
        <v>0</v>
      </c>
      <c r="E115" s="70"/>
      <c r="F115" s="71"/>
      <c r="G115" s="72">
        <f>SUM(G108:G114)</f>
        <v>0</v>
      </c>
      <c r="H115" s="63">
        <f>VLOOKUP(A115,Плав!$A$9:$I$139,9,FALSE)</f>
        <v>10</v>
      </c>
      <c r="I115" s="73"/>
      <c r="J115" s="72">
        <f>SUM(J108:J114)</f>
        <v>0</v>
      </c>
      <c r="K115" s="63">
        <f>VLOOKUP(A115,Стр!$A$9:$I$150,9,FALSE)</f>
        <v>11</v>
      </c>
      <c r="L115" s="71"/>
      <c r="M115" s="72">
        <f>SUM(M108:M114)</f>
        <v>0</v>
      </c>
      <c r="N115" s="63">
        <f>VLOOKUP(A115,Бег!$A$9:$I$147,9,FALSE)</f>
        <v>11</v>
      </c>
      <c r="O115" s="72">
        <f>SUM(O108:O114)</f>
        <v>0</v>
      </c>
      <c r="P115" s="63">
        <f>VLOOKUP(A115,Троеб!$A$12:$O$161,15,FALSE)</f>
        <v>10</v>
      </c>
      <c r="Q115" s="74"/>
    </row>
    <row r="116" spans="1:17" ht="12.75">
      <c r="A116" s="3"/>
      <c r="E116" s="69"/>
      <c r="F116" s="64"/>
      <c r="G116" s="62"/>
      <c r="H116" s="62"/>
      <c r="I116" s="62"/>
      <c r="J116" s="62"/>
      <c r="K116" s="62"/>
      <c r="L116" s="64"/>
      <c r="M116" s="62"/>
      <c r="N116" s="62"/>
      <c r="O116" s="62"/>
      <c r="P116" s="65"/>
      <c r="Q116" s="65"/>
    </row>
    <row r="117" spans="1:17" ht="12.75">
      <c r="A117" s="3"/>
      <c r="E117" s="69"/>
      <c r="F117" s="64"/>
      <c r="G117" s="62"/>
      <c r="H117" s="62"/>
      <c r="I117" s="62"/>
      <c r="J117" s="62"/>
      <c r="K117" s="62"/>
      <c r="L117" s="64"/>
      <c r="M117" s="62"/>
      <c r="N117" s="62"/>
      <c r="O117" s="62"/>
      <c r="P117" s="65"/>
      <c r="Q117" s="65"/>
    </row>
    <row r="118" spans="1:17" ht="12.75">
      <c r="A118" s="3"/>
      <c r="E118" s="69"/>
      <c r="F118" s="64"/>
      <c r="G118" s="62"/>
      <c r="H118" s="62"/>
      <c r="I118" s="62"/>
      <c r="J118" s="62"/>
      <c r="K118" s="62"/>
      <c r="L118" s="64"/>
      <c r="M118" s="62"/>
      <c r="N118" s="62"/>
      <c r="O118" s="62"/>
      <c r="P118" s="65"/>
      <c r="Q118" s="65"/>
    </row>
    <row r="119" spans="1:17" ht="12.75">
      <c r="A119" s="3"/>
      <c r="E119" s="69"/>
      <c r="F119" s="64"/>
      <c r="G119" s="62"/>
      <c r="H119" s="62"/>
      <c r="I119" s="62"/>
      <c r="J119" s="62"/>
      <c r="K119" s="62"/>
      <c r="L119" s="64"/>
      <c r="M119" s="62"/>
      <c r="N119" s="62"/>
      <c r="O119" s="62"/>
      <c r="P119" s="65"/>
      <c r="Q119" s="65"/>
    </row>
    <row r="120" spans="1:17" ht="12.75">
      <c r="A120" s="3"/>
      <c r="E120" s="69"/>
      <c r="F120" s="64"/>
      <c r="G120" s="62"/>
      <c r="H120" s="62"/>
      <c r="I120" s="62"/>
      <c r="J120" s="62"/>
      <c r="K120" s="62"/>
      <c r="L120" s="64"/>
      <c r="M120" s="62"/>
      <c r="N120" s="62"/>
      <c r="O120" s="62"/>
      <c r="P120" s="65"/>
      <c r="Q120" s="65"/>
    </row>
    <row r="121" spans="1:17" ht="12.75">
      <c r="A121" s="3"/>
      <c r="E121" s="69"/>
      <c r="F121" s="64"/>
      <c r="G121" s="62"/>
      <c r="H121" s="62"/>
      <c r="I121" s="62"/>
      <c r="J121" s="62"/>
      <c r="K121" s="62"/>
      <c r="L121" s="64"/>
      <c r="M121" s="62"/>
      <c r="N121" s="62"/>
      <c r="O121" s="62"/>
      <c r="P121" s="65"/>
      <c r="Q121" s="65"/>
    </row>
    <row r="122" spans="1:17" ht="12.75">
      <c r="A122" s="3"/>
      <c r="E122" s="69"/>
      <c r="F122" s="64"/>
      <c r="G122" s="62"/>
      <c r="H122" s="62"/>
      <c r="I122" s="62"/>
      <c r="J122" s="62"/>
      <c r="K122" s="62"/>
      <c r="L122" s="64"/>
      <c r="M122" s="62"/>
      <c r="N122" s="62"/>
      <c r="O122" s="62"/>
      <c r="P122" s="65"/>
      <c r="Q122" s="65"/>
    </row>
    <row r="123" spans="1:17" ht="12.75">
      <c r="A123" s="3"/>
      <c r="E123" s="69"/>
      <c r="F123" s="64"/>
      <c r="G123" s="62"/>
      <c r="H123" s="62"/>
      <c r="I123" s="62"/>
      <c r="J123" s="62"/>
      <c r="K123" s="62"/>
      <c r="L123" s="64"/>
      <c r="M123" s="62"/>
      <c r="N123" s="62"/>
      <c r="O123" s="62"/>
      <c r="P123" s="65"/>
      <c r="Q123" s="65"/>
    </row>
    <row r="124" spans="1:17" ht="15">
      <c r="A124" s="56" t="s">
        <v>1470</v>
      </c>
      <c r="B124" s="36"/>
      <c r="C124" s="37" t="s">
        <v>93</v>
      </c>
      <c r="D124" s="36">
        <f>D117</f>
        <v>0</v>
      </c>
      <c r="E124" s="70"/>
      <c r="F124" s="71"/>
      <c r="G124" s="72">
        <f>SUM(G117:G123)</f>
        <v>0</v>
      </c>
      <c r="H124" s="63">
        <f>VLOOKUP(A124,Плав!$A$9:$I$139,9,FALSE)</f>
        <v>10</v>
      </c>
      <c r="I124" s="73"/>
      <c r="J124" s="72">
        <f>SUM(J117:J123)</f>
        <v>0</v>
      </c>
      <c r="K124" s="63">
        <f>VLOOKUP(A124,Стр!$A$9:$I$150,9,FALSE)</f>
        <v>11</v>
      </c>
      <c r="L124" s="71"/>
      <c r="M124" s="72">
        <f>SUM(M117:M123)</f>
        <v>0</v>
      </c>
      <c r="N124" s="63">
        <f>VLOOKUP(A124,Бег!$A$9:$I$147,9,FALSE)</f>
        <v>11</v>
      </c>
      <c r="O124" s="72">
        <f>SUM(O117:O123)</f>
        <v>0</v>
      </c>
      <c r="P124" s="63">
        <f>VLOOKUP(A124,Троеб!$A$12:$O$161,15,FALSE)</f>
        <v>10</v>
      </c>
      <c r="Q124" s="74"/>
    </row>
    <row r="125" spans="1:17" ht="12.75">
      <c r="A125" s="3"/>
      <c r="E125" s="69"/>
      <c r="F125" s="64"/>
      <c r="G125" s="62"/>
      <c r="H125" s="62"/>
      <c r="I125" s="62"/>
      <c r="J125" s="62"/>
      <c r="K125" s="62"/>
      <c r="L125" s="64"/>
      <c r="M125" s="62"/>
      <c r="N125" s="62"/>
      <c r="O125" s="62"/>
      <c r="P125" s="65"/>
      <c r="Q125" s="65"/>
    </row>
    <row r="126" spans="1:17" ht="12.75">
      <c r="A126" s="3"/>
      <c r="E126" s="69"/>
      <c r="F126" s="64"/>
      <c r="G126" s="62"/>
      <c r="H126" s="62"/>
      <c r="I126" s="62"/>
      <c r="J126" s="62"/>
      <c r="K126" s="62"/>
      <c r="L126" s="64"/>
      <c r="M126" s="62"/>
      <c r="N126" s="62"/>
      <c r="O126" s="62"/>
      <c r="P126" s="65"/>
      <c r="Q126" s="65"/>
    </row>
    <row r="127" spans="1:17" ht="12.75">
      <c r="A127" s="3"/>
      <c r="E127" s="69"/>
      <c r="F127" s="64"/>
      <c r="G127" s="62"/>
      <c r="H127" s="62"/>
      <c r="I127" s="62"/>
      <c r="J127" s="62"/>
      <c r="K127" s="62"/>
      <c r="L127" s="64"/>
      <c r="M127" s="62"/>
      <c r="N127" s="62"/>
      <c r="O127" s="62"/>
      <c r="P127" s="65"/>
      <c r="Q127" s="65"/>
    </row>
    <row r="128" spans="1:17" ht="12.75">
      <c r="A128" s="3"/>
      <c r="E128" s="69"/>
      <c r="F128" s="64"/>
      <c r="G128" s="62"/>
      <c r="H128" s="62"/>
      <c r="I128" s="62"/>
      <c r="J128" s="62"/>
      <c r="K128" s="62"/>
      <c r="L128" s="64"/>
      <c r="M128" s="62"/>
      <c r="N128" s="62"/>
      <c r="O128" s="62"/>
      <c r="P128" s="65"/>
      <c r="Q128" s="65"/>
    </row>
    <row r="129" spans="1:17" ht="12.75">
      <c r="A129" s="3"/>
      <c r="E129" s="69"/>
      <c r="F129" s="64"/>
      <c r="G129" s="62"/>
      <c r="H129" s="62"/>
      <c r="I129" s="62"/>
      <c r="J129" s="62"/>
      <c r="K129" s="62"/>
      <c r="L129" s="64"/>
      <c r="M129" s="62"/>
      <c r="N129" s="62"/>
      <c r="O129" s="62"/>
      <c r="P129" s="65"/>
      <c r="Q129" s="65"/>
    </row>
    <row r="130" spans="1:17" ht="12.75">
      <c r="A130" s="3"/>
      <c r="E130" s="69"/>
      <c r="F130" s="64"/>
      <c r="G130" s="62"/>
      <c r="H130" s="62"/>
      <c r="I130" s="62"/>
      <c r="J130" s="62"/>
      <c r="K130" s="62"/>
      <c r="L130" s="64"/>
      <c r="M130" s="62"/>
      <c r="N130" s="62"/>
      <c r="O130" s="62"/>
      <c r="P130" s="65"/>
      <c r="Q130" s="65"/>
    </row>
    <row r="131" spans="1:17" ht="12.75">
      <c r="A131" s="3"/>
      <c r="E131" s="69"/>
      <c r="F131" s="64"/>
      <c r="G131" s="62"/>
      <c r="H131" s="62"/>
      <c r="I131" s="62"/>
      <c r="J131" s="62"/>
      <c r="K131" s="62"/>
      <c r="L131" s="64"/>
      <c r="M131" s="62"/>
      <c r="N131" s="62"/>
      <c r="O131" s="62"/>
      <c r="P131" s="65"/>
      <c r="Q131" s="65"/>
    </row>
    <row r="132" spans="1:17" ht="12.75">
      <c r="A132" s="3"/>
      <c r="E132" s="69"/>
      <c r="F132" s="64"/>
      <c r="G132" s="62"/>
      <c r="H132" s="62"/>
      <c r="I132" s="62"/>
      <c r="J132" s="62"/>
      <c r="K132" s="62"/>
      <c r="L132" s="64"/>
      <c r="M132" s="62"/>
      <c r="N132" s="62"/>
      <c r="O132" s="62"/>
      <c r="P132" s="65"/>
      <c r="Q132" s="65"/>
    </row>
    <row r="133" spans="1:17" ht="12.75">
      <c r="A133" s="3"/>
      <c r="E133" s="69"/>
      <c r="F133" s="64"/>
      <c r="G133" s="62"/>
      <c r="H133" s="62"/>
      <c r="I133" s="62"/>
      <c r="J133" s="62"/>
      <c r="K133" s="62"/>
      <c r="L133" s="64"/>
      <c r="M133" s="62"/>
      <c r="N133" s="62"/>
      <c r="O133" s="62"/>
      <c r="P133" s="65"/>
      <c r="Q133" s="65"/>
    </row>
    <row r="134" spans="1:17" ht="12.75">
      <c r="A134" s="3"/>
      <c r="E134" s="69"/>
      <c r="F134" s="64"/>
      <c r="G134" s="62"/>
      <c r="H134" s="62"/>
      <c r="I134" s="62"/>
      <c r="J134" s="62"/>
      <c r="K134" s="62"/>
      <c r="L134" s="64"/>
      <c r="M134" s="62"/>
      <c r="N134" s="62"/>
      <c r="O134" s="62"/>
      <c r="P134" s="65"/>
      <c r="Q134" s="65"/>
    </row>
    <row r="135" spans="1:17" ht="12.75">
      <c r="A135" s="3"/>
      <c r="E135" s="69"/>
      <c r="F135" s="64"/>
      <c r="G135" s="62"/>
      <c r="H135" s="62"/>
      <c r="I135" s="62"/>
      <c r="J135" s="62"/>
      <c r="K135" s="62"/>
      <c r="L135" s="64"/>
      <c r="M135" s="62"/>
      <c r="N135" s="62"/>
      <c r="O135" s="62"/>
      <c r="P135" s="65"/>
      <c r="Q135" s="65"/>
    </row>
    <row r="136" spans="1:17" ht="12.75">
      <c r="A136" s="3"/>
      <c r="E136" s="69"/>
      <c r="F136" s="64"/>
      <c r="G136" s="62"/>
      <c r="H136" s="62"/>
      <c r="I136" s="62"/>
      <c r="J136" s="62"/>
      <c r="K136" s="62"/>
      <c r="L136" s="64"/>
      <c r="M136" s="62"/>
      <c r="N136" s="62"/>
      <c r="O136" s="62"/>
      <c r="P136" s="65"/>
      <c r="Q136" s="65"/>
    </row>
    <row r="137" spans="1:17" ht="12.75">
      <c r="A137" s="3"/>
      <c r="E137" s="69"/>
      <c r="F137" s="64"/>
      <c r="G137" s="62"/>
      <c r="H137" s="62"/>
      <c r="I137" s="62"/>
      <c r="J137" s="62"/>
      <c r="K137" s="62"/>
      <c r="L137" s="64"/>
      <c r="M137" s="62"/>
      <c r="N137" s="62"/>
      <c r="O137" s="62"/>
      <c r="P137" s="65"/>
      <c r="Q137" s="65"/>
    </row>
    <row r="138" spans="1:17" ht="12.75">
      <c r="A138" s="3"/>
      <c r="E138" s="69"/>
      <c r="F138" s="64"/>
      <c r="G138" s="62"/>
      <c r="H138" s="62"/>
      <c r="I138" s="62"/>
      <c r="J138" s="62"/>
      <c r="K138" s="62"/>
      <c r="L138" s="64"/>
      <c r="M138" s="62"/>
      <c r="N138" s="62"/>
      <c r="O138" s="62"/>
      <c r="P138" s="65"/>
      <c r="Q138" s="65"/>
    </row>
    <row r="139" spans="1:17" ht="12.75">
      <c r="A139" s="3"/>
      <c r="E139" s="69"/>
      <c r="F139" s="64"/>
      <c r="G139" s="62"/>
      <c r="H139" s="62"/>
      <c r="I139" s="62"/>
      <c r="J139" s="62"/>
      <c r="K139" s="62"/>
      <c r="L139" s="64"/>
      <c r="M139" s="62"/>
      <c r="N139" s="62"/>
      <c r="O139" s="62"/>
      <c r="P139" s="65"/>
      <c r="Q139" s="65"/>
    </row>
    <row r="140" spans="1:17" ht="12.75">
      <c r="A140" s="3"/>
      <c r="E140" s="69"/>
      <c r="F140" s="64"/>
      <c r="G140" s="62"/>
      <c r="H140" s="62"/>
      <c r="I140" s="62"/>
      <c r="J140" s="62"/>
      <c r="K140" s="62"/>
      <c r="L140" s="64"/>
      <c r="M140" s="62"/>
      <c r="N140" s="62"/>
      <c r="O140" s="62"/>
      <c r="P140" s="65"/>
      <c r="Q140" s="65"/>
    </row>
    <row r="141" spans="1:17" ht="12.75">
      <c r="A141" s="3"/>
      <c r="E141" s="69"/>
      <c r="F141" s="64"/>
      <c r="G141" s="62"/>
      <c r="H141" s="62"/>
      <c r="I141" s="62"/>
      <c r="J141" s="62"/>
      <c r="K141" s="62"/>
      <c r="L141" s="64"/>
      <c r="M141" s="62"/>
      <c r="N141" s="62"/>
      <c r="O141" s="62"/>
      <c r="P141" s="65"/>
      <c r="Q141" s="65"/>
    </row>
    <row r="142" spans="1:17" s="80" customFormat="1" ht="12.75">
      <c r="A142" s="107"/>
      <c r="B142" s="35"/>
      <c r="C142" s="130"/>
      <c r="D142" s="130"/>
      <c r="E142" s="131"/>
      <c r="F142" s="132"/>
      <c r="G142" s="133"/>
      <c r="H142" s="134"/>
      <c r="I142" s="133"/>
      <c r="J142" s="133"/>
      <c r="K142" s="134"/>
      <c r="L142" s="132"/>
      <c r="M142" s="133"/>
      <c r="N142" s="134"/>
      <c r="O142" s="133"/>
      <c r="P142" s="135"/>
      <c r="Q142" s="130"/>
    </row>
    <row r="143" spans="3:17" s="80" customFormat="1" ht="12.75">
      <c r="C143" s="130"/>
      <c r="D143" s="130"/>
      <c r="E143" s="131"/>
      <c r="F143" s="132"/>
      <c r="G143" s="133"/>
      <c r="H143" s="134"/>
      <c r="I143" s="133"/>
      <c r="J143" s="133"/>
      <c r="K143" s="134"/>
      <c r="L143" s="132"/>
      <c r="M143" s="133"/>
      <c r="N143" s="134"/>
      <c r="O143" s="133"/>
      <c r="P143" s="135"/>
      <c r="Q143" s="130"/>
    </row>
    <row r="144" spans="1:17" s="139" customFormat="1" ht="14.25">
      <c r="A144" s="136"/>
      <c r="B144" s="130"/>
      <c r="C144" s="137" t="s">
        <v>1494</v>
      </c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</row>
    <row r="145" spans="1:17" s="139" customFormat="1" ht="12.75" customHeight="1">
      <c r="A145" s="140"/>
      <c r="B145" s="141"/>
      <c r="C145" s="137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  <c r="O145" s="138"/>
      <c r="P145" s="138"/>
      <c r="Q145" s="138"/>
    </row>
    <row r="146" spans="1:14" s="144" customFormat="1" ht="12.75" customHeight="1">
      <c r="A146" s="142"/>
      <c r="B146" s="143"/>
      <c r="E146" s="145"/>
      <c r="F146" s="146"/>
      <c r="G146" s="147"/>
      <c r="H146" s="148"/>
      <c r="I146" s="147"/>
      <c r="K146" s="148"/>
      <c r="N146" s="148"/>
    </row>
    <row r="147" spans="1:17" s="139" customFormat="1" ht="14.25">
      <c r="A147" s="149"/>
      <c r="B147" s="143"/>
      <c r="C147" s="137" t="s">
        <v>1495</v>
      </c>
      <c r="D147" s="137"/>
      <c r="E147" s="137"/>
      <c r="F147" s="137"/>
      <c r="G147" s="137"/>
      <c r="H147" s="137"/>
      <c r="I147" s="137"/>
      <c r="J147" s="137"/>
      <c r="K147" s="137"/>
      <c r="L147" s="138"/>
      <c r="M147" s="138"/>
      <c r="N147" s="138"/>
      <c r="O147" s="138"/>
      <c r="P147" s="138"/>
      <c r="Q147" s="138"/>
    </row>
    <row r="162" spans="18:19" ht="12.75">
      <c r="R162" s="39"/>
      <c r="S162" s="39"/>
    </row>
    <row r="164" spans="18:19" ht="12.75">
      <c r="R164" s="39"/>
      <c r="S164" s="39"/>
    </row>
    <row r="165" spans="1:14" ht="16.5">
      <c r="A165" s="25"/>
      <c r="B165" s="13"/>
      <c r="F165" s="1"/>
      <c r="G165" s="2"/>
      <c r="H165" s="9"/>
      <c r="I165" s="2"/>
      <c r="K165" s="9"/>
      <c r="N165" s="9"/>
    </row>
    <row r="166" spans="1:19" ht="12.75">
      <c r="A166" s="13"/>
      <c r="B166" s="13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</row>
    <row r="167" spans="6:14" ht="12.75">
      <c r="F167" s="1"/>
      <c r="G167" s="2"/>
      <c r="H167" s="9"/>
      <c r="I167" s="2"/>
      <c r="K167" s="9"/>
      <c r="N167" s="9"/>
    </row>
    <row r="168" spans="4:20" ht="14.25"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</row>
    <row r="170" spans="4:20" ht="14.25"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</row>
    <row r="184" spans="6:14" ht="12.75">
      <c r="F184" s="1"/>
      <c r="G184" s="2"/>
      <c r="H184" s="9"/>
      <c r="I184" s="2"/>
      <c r="K184" s="9"/>
      <c r="N184" s="9"/>
    </row>
  </sheetData>
  <sheetProtection/>
  <mergeCells count="30">
    <mergeCell ref="I40:K40"/>
    <mergeCell ref="P40:P41"/>
    <mergeCell ref="Q40:Q41"/>
    <mergeCell ref="I9:K9"/>
    <mergeCell ref="L9:N9"/>
    <mergeCell ref="O9:O10"/>
    <mergeCell ref="L40:N40"/>
    <mergeCell ref="O40:O41"/>
    <mergeCell ref="A39:Q39"/>
    <mergeCell ref="A40:A41"/>
    <mergeCell ref="A7:Q7"/>
    <mergeCell ref="M2:Q2"/>
    <mergeCell ref="F40:H40"/>
    <mergeCell ref="F9:H9"/>
    <mergeCell ref="D9:D10"/>
    <mergeCell ref="E9:E10"/>
    <mergeCell ref="E40:E41"/>
    <mergeCell ref="B40:B41"/>
    <mergeCell ref="C40:C41"/>
    <mergeCell ref="D40:D41"/>
    <mergeCell ref="A3:Q3"/>
    <mergeCell ref="C4:K4"/>
    <mergeCell ref="A1:Q1"/>
    <mergeCell ref="A2:C2"/>
    <mergeCell ref="A9:A10"/>
    <mergeCell ref="B9:B10"/>
    <mergeCell ref="C9:C10"/>
    <mergeCell ref="Q9:Q10"/>
    <mergeCell ref="P9:P10"/>
    <mergeCell ref="A5:Q5"/>
  </mergeCells>
  <printOptions/>
  <pageMargins left="0" right="0" top="0.1968503937007874" bottom="0.1968503937007874" header="0" footer="0"/>
  <pageSetup fitToHeight="4" horizontalDpi="120" verticalDpi="120" orientation="landscape" paperSize="9" scale="94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5.875" style="0" customWidth="1"/>
    <col min="2" max="2" width="5.625" style="0" customWidth="1"/>
    <col min="3" max="3" width="14.25390625" style="0" customWidth="1"/>
    <col min="4" max="4" width="14.375" style="0" customWidth="1"/>
    <col min="5" max="5" width="35.875" style="0" bestFit="1" customWidth="1"/>
  </cols>
  <sheetData>
    <row r="1" spans="1:9" s="28" customFormat="1" ht="15">
      <c r="A1" s="253" t="s">
        <v>1472</v>
      </c>
      <c r="B1" s="253"/>
      <c r="C1" s="253"/>
      <c r="D1" s="253"/>
      <c r="E1" s="253"/>
      <c r="F1" s="253"/>
      <c r="G1" s="75"/>
      <c r="H1" s="75"/>
      <c r="I1" s="75"/>
    </row>
    <row r="2" spans="1:6" s="28" customFormat="1" ht="15">
      <c r="A2" s="76" t="s">
        <v>1473</v>
      </c>
      <c r="B2" s="76"/>
      <c r="C2" s="76"/>
      <c r="D2" s="76"/>
      <c r="E2" s="256" t="s">
        <v>1471</v>
      </c>
      <c r="F2" s="256"/>
    </row>
    <row r="3" spans="1:9" s="28" customFormat="1" ht="15">
      <c r="A3" s="253" t="s">
        <v>1484</v>
      </c>
      <c r="B3" s="253"/>
      <c r="C3" s="253"/>
      <c r="D3" s="253"/>
      <c r="E3" s="253"/>
      <c r="F3" s="253"/>
      <c r="G3" s="75"/>
      <c r="H3" s="75"/>
      <c r="I3" s="75"/>
    </row>
    <row r="4" spans="1:9" s="28" customFormat="1" ht="15.75">
      <c r="A4" s="255" t="s">
        <v>1483</v>
      </c>
      <c r="B4" s="255"/>
      <c r="C4" s="255"/>
      <c r="D4" s="255"/>
      <c r="E4" s="255"/>
      <c r="F4" s="255"/>
      <c r="G4" s="47"/>
      <c r="H4" s="47"/>
      <c r="I4" s="47"/>
    </row>
    <row r="5" spans="1:9" s="28" customFormat="1" ht="15.75">
      <c r="A5" s="255" t="s">
        <v>1480</v>
      </c>
      <c r="B5" s="255"/>
      <c r="C5" s="255"/>
      <c r="D5" s="255"/>
      <c r="E5" s="255"/>
      <c r="F5" s="255"/>
      <c r="G5" s="47"/>
      <c r="H5" s="47"/>
      <c r="I5" s="47"/>
    </row>
    <row r="7" spans="2:6" s="44" customFormat="1" ht="15.75">
      <c r="B7" s="254" t="s">
        <v>89</v>
      </c>
      <c r="C7" s="254"/>
      <c r="D7" s="254"/>
      <c r="E7" s="254"/>
      <c r="F7" s="254"/>
    </row>
    <row r="8" spans="1:6" s="44" customFormat="1" ht="14.25">
      <c r="A8" s="98"/>
      <c r="B8" s="98"/>
      <c r="C8" s="98"/>
      <c r="D8" s="98"/>
      <c r="E8" s="98"/>
      <c r="F8" s="98"/>
    </row>
    <row r="9" spans="1:6" s="44" customFormat="1" ht="14.25">
      <c r="A9" s="98">
        <v>1</v>
      </c>
      <c r="B9" s="99" t="s">
        <v>76</v>
      </c>
      <c r="C9" s="98" t="str">
        <f>VLOOKUP(B9,Мандатная!$A$16:$H$145,2,FALSE)</f>
        <v>Лазутов</v>
      </c>
      <c r="D9" s="98" t="str">
        <f>VLOOKUP(B9,Мандатная!$A$16:$H$145,3,FALSE)</f>
        <v>Денис</v>
      </c>
      <c r="E9" s="98">
        <f>VLOOKUP(B9,Мандатная!$A$16:$H$145,5,FALSE)</f>
        <v>0</v>
      </c>
      <c r="F9" s="100" t="str">
        <f>VLOOKUP(B9,Плав!$A$9:$G$148,5,FALSE)</f>
        <v>02'27,3</v>
      </c>
    </row>
    <row r="10" spans="1:6" s="44" customFormat="1" ht="14.25">
      <c r="A10" s="98">
        <v>2</v>
      </c>
      <c r="B10" s="99" t="s">
        <v>147</v>
      </c>
      <c r="C10" s="98">
        <f>VLOOKUP(B10,Мандатная!$A$16:$H$145,2,FALSE)</f>
        <v>0</v>
      </c>
      <c r="D10" s="98">
        <f>VLOOKUP(B10,Мандатная!$A$16:$H$145,3,FALSE)</f>
        <v>0</v>
      </c>
      <c r="E10" s="98">
        <f>VLOOKUP(B10,Мандатная!$A$16:$H$145,5,FALSE)</f>
        <v>0</v>
      </c>
      <c r="F10" s="100">
        <f>VLOOKUP(B10,Плав!$A$9:$G$148,5,FALSE)</f>
        <v>0</v>
      </c>
    </row>
    <row r="11" spans="1:6" s="44" customFormat="1" ht="14.25">
      <c r="A11" s="98">
        <v>3</v>
      </c>
      <c r="B11" s="99" t="s">
        <v>73</v>
      </c>
      <c r="C11" s="98" t="str">
        <f>VLOOKUP(B11,Мандатная!$A$16:$H$145,2,FALSE)</f>
        <v>Данилов</v>
      </c>
      <c r="D11" s="98" t="str">
        <f>VLOOKUP(B11,Мандатная!$A$16:$H$145,3,FALSE)</f>
        <v>Егор</v>
      </c>
      <c r="E11" s="98" t="str">
        <f>VLOOKUP(B11,Мандатная!$A$16:$H$145,5,FALSE)</f>
        <v>Самарская область</v>
      </c>
      <c r="F11" s="100" t="str">
        <f>VLOOKUP(B11,Плав!$A$9:$G$148,5,FALSE)</f>
        <v>02'18,3</v>
      </c>
    </row>
    <row r="12" spans="1:6" s="44" customFormat="1" ht="14.25">
      <c r="A12" s="98">
        <v>4</v>
      </c>
      <c r="B12" s="99" t="s">
        <v>152</v>
      </c>
      <c r="C12" s="98">
        <f>VLOOKUP(B12,Мандатная!$A$16:$H$145,2,FALSE)</f>
        <v>0</v>
      </c>
      <c r="D12" s="98">
        <f>VLOOKUP(B12,Мандатная!$A$16:$H$145,3,FALSE)</f>
        <v>0</v>
      </c>
      <c r="E12" s="98">
        <f>VLOOKUP(B12,Мандатная!$A$16:$H$145,5,FALSE)</f>
        <v>0</v>
      </c>
      <c r="F12" s="100" t="e">
        <f>VLOOKUP(B12,Плав!$A$9:$G$148,5,FALSE)</f>
        <v>#N/A</v>
      </c>
    </row>
    <row r="13" spans="1:6" s="44" customFormat="1" ht="14.25">
      <c r="A13" s="98">
        <v>5</v>
      </c>
      <c r="B13" s="99" t="s">
        <v>77</v>
      </c>
      <c r="C13" s="98" t="str">
        <f>VLOOKUP(B13,Мандатная!$A$16:$H$145,2,FALSE)</f>
        <v>Касаткин</v>
      </c>
      <c r="D13" s="98" t="str">
        <f>VLOOKUP(B13,Мандатная!$A$16:$H$145,3,FALSE)</f>
        <v>Сергей</v>
      </c>
      <c r="E13" s="98">
        <f>VLOOKUP(B13,Мандатная!$A$16:$H$145,5,FALSE)</f>
        <v>0</v>
      </c>
      <c r="F13" s="100" t="str">
        <f>VLOOKUP(B13,Плав!$A$9:$G$148,5,FALSE)</f>
        <v>02'13,7</v>
      </c>
    </row>
    <row r="14" spans="1:6" s="44" customFormat="1" ht="14.25">
      <c r="A14" s="98">
        <v>6</v>
      </c>
      <c r="B14" s="99" t="s">
        <v>83</v>
      </c>
      <c r="C14" s="98" t="str">
        <f>VLOOKUP(B14,Мандатная!$A$16:$H$145,2,FALSE)</f>
        <v>Быков</v>
      </c>
      <c r="D14" s="98" t="str">
        <f>VLOOKUP(B14,Мандатная!$A$16:$H$145,3,FALSE)</f>
        <v>Владислав</v>
      </c>
      <c r="E14" s="98" t="str">
        <f>VLOOKUP(B14,Мандатная!$A$16:$H$145,5,FALSE)</f>
        <v>Ульяновская область-1</v>
      </c>
      <c r="F14" s="100" t="str">
        <f>VLOOKUP(B14,Плав!$A$9:$G$148,5,FALSE)</f>
        <v>02'15,4</v>
      </c>
    </row>
    <row r="15" spans="2:6" s="44" customFormat="1" ht="12.75">
      <c r="B15" s="101"/>
      <c r="F15" s="60"/>
    </row>
    <row r="16" spans="2:6" s="44" customFormat="1" ht="15.75">
      <c r="B16" s="254" t="s">
        <v>94</v>
      </c>
      <c r="C16" s="254"/>
      <c r="D16" s="254"/>
      <c r="E16" s="254"/>
      <c r="F16" s="254"/>
    </row>
    <row r="17" s="44" customFormat="1" ht="12.75"/>
    <row r="18" spans="1:6" s="44" customFormat="1" ht="14.25">
      <c r="A18" s="98">
        <v>1</v>
      </c>
      <c r="B18" s="102" t="s">
        <v>38</v>
      </c>
      <c r="C18" s="98" t="str">
        <f>VLOOKUP(B18,Мандатная!$A$16:$H$145,2,FALSE)</f>
        <v>Леонов</v>
      </c>
      <c r="D18" s="98" t="str">
        <f>VLOOKUP(B18,Мандатная!$A$16:$H$145,3,FALSE)</f>
        <v>Евгений</v>
      </c>
      <c r="E18" s="98">
        <f>VLOOKUP(B18,Мандатная!$A$16:$H$145,5,FALSE)</f>
        <v>0</v>
      </c>
      <c r="F18" s="103">
        <f>VLOOKUP(B18,Стр!$A$9:$G$159,5,FALSE)</f>
        <v>77</v>
      </c>
    </row>
    <row r="19" spans="1:6" s="44" customFormat="1" ht="14.25">
      <c r="A19" s="98">
        <v>2</v>
      </c>
      <c r="B19" s="102" t="s">
        <v>150</v>
      </c>
      <c r="C19" s="98" t="str">
        <f>VLOOKUP(B19,Мандатная!$A$16:$H$145,2,FALSE)</f>
        <v>Мунтяну</v>
      </c>
      <c r="D19" s="98" t="str">
        <f>VLOOKUP(B19,Мандатная!$A$16:$H$145,3,FALSE)</f>
        <v>Михаил</v>
      </c>
      <c r="E19" s="98" t="str">
        <f>VLOOKUP(B19,Мандатная!$A$16:$H$145,5,FALSE)</f>
        <v>МБУ ДО ДМЦ "Альбатрос"</v>
      </c>
      <c r="F19" s="103">
        <f>VLOOKUP(B19,Стр!$A$9:$G$159,5,FALSE)</f>
        <v>0</v>
      </c>
    </row>
    <row r="20" spans="1:6" s="44" customFormat="1" ht="14.25">
      <c r="A20" s="98">
        <v>3</v>
      </c>
      <c r="B20" s="102" t="s">
        <v>73</v>
      </c>
      <c r="C20" s="98" t="str">
        <f>VLOOKUP(B20,Мандатная!$A$16:$H$145,2,FALSE)</f>
        <v>Данилов</v>
      </c>
      <c r="D20" s="98" t="str">
        <f>VLOOKUP(B20,Мандатная!$A$16:$H$145,3,FALSE)</f>
        <v>Егор</v>
      </c>
      <c r="E20" s="98" t="str">
        <f>VLOOKUP(B20,Мандатная!$A$16:$H$145,5,FALSE)</f>
        <v>Самарская область</v>
      </c>
      <c r="F20" s="103">
        <f>VLOOKUP(B20,Стр!$A$9:$G$159,5,FALSE)</f>
        <v>83</v>
      </c>
    </row>
    <row r="21" spans="1:6" s="44" customFormat="1" ht="14.25">
      <c r="A21" s="98">
        <v>4</v>
      </c>
      <c r="B21" s="102" t="s">
        <v>82</v>
      </c>
      <c r="C21" s="98" t="str">
        <f>VLOOKUP(B21,Мандатная!$A$16:$H$145,2,FALSE)</f>
        <v>Загродский</v>
      </c>
      <c r="D21" s="98" t="str">
        <f>VLOOKUP(B21,Мандатная!$A$16:$H$145,3,FALSE)</f>
        <v>Николай</v>
      </c>
      <c r="E21" s="98">
        <f>VLOOKUP(B21,Мандатная!$A$16:$H$145,5,FALSE)</f>
        <v>0</v>
      </c>
      <c r="F21" s="103">
        <f>VLOOKUP(B21,Стр!$A$9:$G$159,5,FALSE)</f>
        <v>77</v>
      </c>
    </row>
    <row r="22" spans="1:6" s="44" customFormat="1" ht="14.25">
      <c r="A22" s="98">
        <v>5</v>
      </c>
      <c r="B22" s="102" t="s">
        <v>84</v>
      </c>
      <c r="C22" s="98" t="str">
        <f>VLOOKUP(B22,Мандатная!$A$16:$H$145,2,FALSE)</f>
        <v>Костин</v>
      </c>
      <c r="D22" s="98" t="str">
        <f>VLOOKUP(B22,Мандатная!$A$16:$H$145,3,FALSE)</f>
        <v>Максим</v>
      </c>
      <c r="E22" s="98">
        <f>VLOOKUP(B22,Мандатная!$A$16:$H$145,5,FALSE)</f>
        <v>0</v>
      </c>
      <c r="F22" s="103">
        <f>VLOOKUP(B22,Стр!$A$9:$G$159,5,FALSE)</f>
        <v>79</v>
      </c>
    </row>
    <row r="23" spans="1:6" s="44" customFormat="1" ht="14.25">
      <c r="A23" s="98">
        <v>6</v>
      </c>
      <c r="B23" s="102" t="s">
        <v>146</v>
      </c>
      <c r="C23" s="98">
        <f>VLOOKUP(B23,Мандатная!$A$16:$H$145,2,FALSE)</f>
        <v>0</v>
      </c>
      <c r="D23" s="98">
        <f>VLOOKUP(B23,Мандатная!$A$16:$H$145,3,FALSE)</f>
        <v>0</v>
      </c>
      <c r="E23" s="98" t="str">
        <f>VLOOKUP(B23,Мандатная!$A$16:$H$145,5,FALSE)</f>
        <v>ВВШ</v>
      </c>
      <c r="F23" s="103">
        <f>VLOOKUP(B23,Стр!$A$9:$G$159,5,FALSE)</f>
        <v>0</v>
      </c>
    </row>
    <row r="24" s="44" customFormat="1" ht="12.75"/>
    <row r="25" spans="2:6" s="44" customFormat="1" ht="15.75">
      <c r="B25" s="254" t="s">
        <v>98</v>
      </c>
      <c r="C25" s="254"/>
      <c r="D25" s="254"/>
      <c r="E25" s="254"/>
      <c r="F25" s="254"/>
    </row>
    <row r="26" s="44" customFormat="1" ht="12.75"/>
    <row r="27" spans="1:6" s="44" customFormat="1" ht="14.25">
      <c r="A27" s="98">
        <v>1</v>
      </c>
      <c r="B27" s="102" t="s">
        <v>77</v>
      </c>
      <c r="C27" s="98" t="str">
        <f>VLOOKUP(B27,Мандатная!$A$16:$H$145,2,FALSE)</f>
        <v>Касаткин</v>
      </c>
      <c r="D27" s="98" t="str">
        <f>VLOOKUP(B27,Мандатная!$A$16:$H$145,3,FALSE)</f>
        <v>Сергей</v>
      </c>
      <c r="E27" s="98">
        <f>VLOOKUP(B27,Мандатная!$A$16:$H$145,5,FALSE)</f>
        <v>0</v>
      </c>
      <c r="F27" s="100" t="str">
        <f>VLOOKUP(B27,Бег!$A$9:$G$156,5,FALSE)</f>
        <v>02'20,6</v>
      </c>
    </row>
    <row r="28" spans="1:6" s="44" customFormat="1" ht="14.25">
      <c r="A28" s="98">
        <v>2</v>
      </c>
      <c r="B28" s="102" t="s">
        <v>145</v>
      </c>
      <c r="C28" s="98">
        <f>VLOOKUP(B28,Мандатная!$A$16:$H$145,2,FALSE)</f>
        <v>0</v>
      </c>
      <c r="D28" s="98">
        <f>VLOOKUP(B28,Мандатная!$A$16:$H$145,3,FALSE)</f>
        <v>0</v>
      </c>
      <c r="E28" s="98" t="str">
        <f>VLOOKUP(B28,Мандатная!$A$16:$H$145,5,FALSE)</f>
        <v>г. Воронеж</v>
      </c>
      <c r="F28" s="100">
        <f>VLOOKUP(B28,Бег!$A$9:$G$156,5,FALSE)</f>
        <v>0</v>
      </c>
    </row>
    <row r="29" spans="1:6" s="44" customFormat="1" ht="14.25">
      <c r="A29" s="98">
        <v>3</v>
      </c>
      <c r="B29" s="102" t="s">
        <v>83</v>
      </c>
      <c r="C29" s="98" t="str">
        <f>VLOOKUP(B29,Мандатная!$A$16:$H$145,2,FALSE)</f>
        <v>Быков</v>
      </c>
      <c r="D29" s="98" t="str">
        <f>VLOOKUP(B29,Мандатная!$A$16:$H$145,3,FALSE)</f>
        <v>Владислав</v>
      </c>
      <c r="E29" s="98" t="str">
        <f>VLOOKUP(B29,Мандатная!$A$16:$H$145,5,FALSE)</f>
        <v>Ульяновская область-1</v>
      </c>
      <c r="F29" s="100" t="str">
        <f>VLOOKUP(B29,Бег!$A$9:$G$156,5,FALSE)</f>
        <v>02'23,8</v>
      </c>
    </row>
    <row r="30" spans="1:6" s="44" customFormat="1" ht="14.25">
      <c r="A30" s="98">
        <v>4</v>
      </c>
      <c r="B30" s="102" t="s">
        <v>85</v>
      </c>
      <c r="C30" s="98" t="str">
        <f>VLOOKUP(B30,Мандатная!$A$16:$H$145,2,FALSE)</f>
        <v>Россошанский</v>
      </c>
      <c r="D30" s="98" t="str">
        <f>VLOOKUP(B30,Мандатная!$A$16:$H$145,3,FALSE)</f>
        <v>Евгений</v>
      </c>
      <c r="E30" s="98">
        <f>VLOOKUP(B30,Мандатная!$A$16:$H$145,5,FALSE)</f>
        <v>0</v>
      </c>
      <c r="F30" s="100" t="str">
        <f>VLOOKUP(B30,Бег!$A$9:$G$156,5,FALSE)</f>
        <v>02'07,8</v>
      </c>
    </row>
    <row r="31" spans="1:6" s="44" customFormat="1" ht="14.25">
      <c r="A31" s="98">
        <v>5</v>
      </c>
      <c r="B31" s="102" t="s">
        <v>143</v>
      </c>
      <c r="C31" s="98" t="str">
        <f>VLOOKUP(B31,Мандатная!$A$16:$H$145,2,FALSE)</f>
        <v>Ковалёв</v>
      </c>
      <c r="D31" s="98" t="str">
        <f>VLOOKUP(B31,Мандатная!$A$16:$H$145,3,FALSE)</f>
        <v>Александр</v>
      </c>
      <c r="E31" s="98">
        <f>VLOOKUP(B31,Мандатная!$A$16:$H$145,5,FALSE)</f>
        <v>0</v>
      </c>
      <c r="F31" s="100" t="str">
        <f>VLOOKUP(B31,Бег!$A$9:$G$156,5,FALSE)</f>
        <v>03'09,5</v>
      </c>
    </row>
    <row r="32" spans="1:6" s="44" customFormat="1" ht="14.25">
      <c r="A32" s="98">
        <v>6</v>
      </c>
      <c r="B32" s="102" t="s">
        <v>45</v>
      </c>
      <c r="C32" s="98" t="str">
        <f>VLOOKUP(B32,Мандатная!$A$16:$H$145,2,FALSE)</f>
        <v>Шустов </v>
      </c>
      <c r="D32" s="98" t="str">
        <f>VLOOKUP(B32,Мандатная!$A$16:$H$145,3,FALSE)</f>
        <v>Семён</v>
      </c>
      <c r="E32" s="98" t="str">
        <f>VLOOKUP(B32,Мандатная!$A$16:$H$145,5,FALSE)</f>
        <v>СФММСССО</v>
      </c>
      <c r="F32" s="100" t="str">
        <f>VLOOKUP(B32,Бег!$A$9:$G$156,5,FALSE)</f>
        <v>02'26,9</v>
      </c>
    </row>
    <row r="33" s="44" customFormat="1" ht="12.75"/>
    <row r="34" spans="2:6" s="44" customFormat="1" ht="15.75">
      <c r="B34" s="254" t="s">
        <v>99</v>
      </c>
      <c r="C34" s="254"/>
      <c r="D34" s="254"/>
      <c r="E34" s="254"/>
      <c r="F34" s="254"/>
    </row>
    <row r="35" s="44" customFormat="1" ht="12.75"/>
    <row r="36" spans="1:6" s="44" customFormat="1" ht="14.25">
      <c r="A36" s="98">
        <v>1</v>
      </c>
      <c r="B36" s="102" t="s">
        <v>77</v>
      </c>
      <c r="C36" s="98" t="str">
        <f>VLOOKUP(B36,Мандатная!$A$16:$H$145,2,FALSE)</f>
        <v>Касаткин</v>
      </c>
      <c r="D36" s="98" t="str">
        <f>VLOOKUP(B36,Мандатная!$A$16:$H$145,3,FALSE)</f>
        <v>Сергей</v>
      </c>
      <c r="E36" s="98">
        <f>VLOOKUP(B36,Мандатная!$A$16:$H$145,5,FALSE)</f>
        <v>0</v>
      </c>
      <c r="F36" s="103">
        <f>VLOOKUP(B36,Троеб!$A$12:$M$188,12,FALSE)</f>
        <v>2904.166666666667</v>
      </c>
    </row>
    <row r="37" spans="1:6" s="44" customFormat="1" ht="14.25">
      <c r="A37" s="98">
        <v>2</v>
      </c>
      <c r="B37" s="102" t="s">
        <v>83</v>
      </c>
      <c r="C37" s="98" t="str">
        <f>VLOOKUP(B37,Мандатная!$A$16:$H$145,2,FALSE)</f>
        <v>Быков</v>
      </c>
      <c r="D37" s="98" t="str">
        <f>VLOOKUP(B37,Мандатная!$A$16:$H$145,3,FALSE)</f>
        <v>Владислав</v>
      </c>
      <c r="E37" s="98" t="str">
        <f>VLOOKUP(B37,Мандатная!$A$16:$H$145,5,FALSE)</f>
        <v>Ульяновская область-1</v>
      </c>
      <c r="F37" s="103">
        <f>VLOOKUP(B37,Троеб!$A$12:$M$188,12,FALSE)</f>
        <v>2887.166666666667</v>
      </c>
    </row>
    <row r="38" spans="1:6" s="44" customFormat="1" ht="14.25">
      <c r="A38" s="98">
        <v>3</v>
      </c>
      <c r="B38" s="102" t="s">
        <v>73</v>
      </c>
      <c r="C38" s="98" t="str">
        <f>VLOOKUP(B38,Мандатная!$A$16:$H$145,2,FALSE)</f>
        <v>Данилов</v>
      </c>
      <c r="D38" s="98" t="str">
        <f>VLOOKUP(B38,Мандатная!$A$16:$H$145,3,FALSE)</f>
        <v>Егор</v>
      </c>
      <c r="E38" s="98" t="str">
        <f>VLOOKUP(B38,Мандатная!$A$16:$H$145,5,FALSE)</f>
        <v>Самарская область</v>
      </c>
      <c r="F38" s="103">
        <f>VLOOKUP(B38,Троеб!$A$12:$M$188,12,FALSE)</f>
        <v>2961.66666666667</v>
      </c>
    </row>
    <row r="39" spans="1:6" s="44" customFormat="1" ht="14.25">
      <c r="A39" s="98">
        <v>4</v>
      </c>
      <c r="B39" s="102" t="s">
        <v>150</v>
      </c>
      <c r="C39" s="98" t="str">
        <f>VLOOKUP(B39,Мандатная!$A$16:$H$145,2,FALSE)</f>
        <v>Мунтяну</v>
      </c>
      <c r="D39" s="98" t="str">
        <f>VLOOKUP(B39,Мандатная!$A$16:$H$145,3,FALSE)</f>
        <v>Михаил</v>
      </c>
      <c r="E39" s="98" t="str">
        <f>VLOOKUP(B39,Мандатная!$A$16:$H$145,5,FALSE)</f>
        <v>МБУ ДО ДМЦ "Альбатрос"</v>
      </c>
      <c r="F39" s="103">
        <f>VLOOKUP(B39,Троеб!$A$12:$M$188,12,FALSE)</f>
        <v>0</v>
      </c>
    </row>
    <row r="40" spans="1:6" s="44" customFormat="1" ht="14.25">
      <c r="A40" s="98">
        <v>5</v>
      </c>
      <c r="B40" s="102" t="s">
        <v>84</v>
      </c>
      <c r="C40" s="98" t="str">
        <f>VLOOKUP(B40,Мандатная!$A$16:$H$145,2,FALSE)</f>
        <v>Костин</v>
      </c>
      <c r="D40" s="98" t="str">
        <f>VLOOKUP(B40,Мандатная!$A$16:$H$145,3,FALSE)</f>
        <v>Максим</v>
      </c>
      <c r="E40" s="98">
        <f>VLOOKUP(B40,Мандатная!$A$16:$H$145,5,FALSE)</f>
        <v>0</v>
      </c>
      <c r="F40" s="103">
        <f>VLOOKUP(B40,Троеб!$A$12:$M$188,12,FALSE)</f>
        <v>2366.666666666667</v>
      </c>
    </row>
    <row r="41" spans="1:6" s="44" customFormat="1" ht="14.25">
      <c r="A41" s="98">
        <v>6</v>
      </c>
      <c r="B41" s="102" t="s">
        <v>38</v>
      </c>
      <c r="C41" s="98" t="str">
        <f>VLOOKUP(B41,Мандатная!$A$16:$H$145,2,FALSE)</f>
        <v>Леонов</v>
      </c>
      <c r="D41" s="98" t="str">
        <f>VLOOKUP(B41,Мандатная!$A$16:$H$145,3,FALSE)</f>
        <v>Евгений</v>
      </c>
      <c r="E41" s="98">
        <f>VLOOKUP(B41,Мандатная!$A$16:$H$145,5,FALSE)</f>
        <v>0</v>
      </c>
      <c r="F41" s="103">
        <f>VLOOKUP(B41,Троеб!$A$12:$M$188,12,FALSE)</f>
        <v>2709.166666666667</v>
      </c>
    </row>
    <row r="42" spans="1:6" s="44" customFormat="1" ht="14.25">
      <c r="A42" s="98"/>
      <c r="B42" s="102"/>
      <c r="C42" s="98"/>
      <c r="D42" s="98"/>
      <c r="E42" s="98"/>
      <c r="F42" s="103"/>
    </row>
    <row r="43" spans="2:6" s="44" customFormat="1" ht="12.75">
      <c r="B43" s="101"/>
      <c r="F43" s="61"/>
    </row>
    <row r="44" spans="1:6" s="28" customFormat="1" ht="12.75">
      <c r="A44" s="32" t="s">
        <v>1475</v>
      </c>
      <c r="E44" s="209" t="s">
        <v>1503</v>
      </c>
      <c r="F44" s="209"/>
    </row>
    <row r="45" spans="1:9" s="28" customFormat="1" ht="12.75">
      <c r="A45" s="32"/>
      <c r="E45" s="46"/>
      <c r="F45" s="31"/>
      <c r="H45" s="151"/>
      <c r="I45" s="151"/>
    </row>
    <row r="46" spans="1:6" s="28" customFormat="1" ht="12.75">
      <c r="A46" s="32"/>
      <c r="E46" s="46"/>
      <c r="F46" s="31"/>
    </row>
    <row r="47" spans="1:6" s="28" customFormat="1" ht="12.75">
      <c r="A47" s="32" t="s">
        <v>1476</v>
      </c>
      <c r="E47" s="209" t="s">
        <v>1477</v>
      </c>
      <c r="F47" s="209"/>
    </row>
  </sheetData>
  <sheetProtection/>
  <mergeCells count="11">
    <mergeCell ref="E2:F2"/>
    <mergeCell ref="A3:F3"/>
    <mergeCell ref="E44:F44"/>
    <mergeCell ref="E47:F47"/>
    <mergeCell ref="A1:F1"/>
    <mergeCell ref="B25:F25"/>
    <mergeCell ref="B34:F34"/>
    <mergeCell ref="B7:F7"/>
    <mergeCell ref="B16:F16"/>
    <mergeCell ref="A4:F4"/>
    <mergeCell ref="A5:F5"/>
  </mergeCells>
  <printOptions/>
  <pageMargins left="0.7874015748031497" right="0.7874015748031497" top="0.3937007874015748" bottom="0.3937007874015748" header="0" footer="0"/>
  <pageSetup horizontalDpi="120" verticalDpi="12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SheetLayoutView="100" zoomScalePageLayoutView="0" workbookViewId="0" topLeftCell="A1">
      <selection activeCell="E56" sqref="E56"/>
    </sheetView>
  </sheetViews>
  <sheetFormatPr defaultColWidth="9.00390625" defaultRowHeight="12.75"/>
  <cols>
    <col min="1" max="1" width="7.625" style="0" customWidth="1"/>
    <col min="2" max="2" width="6.75390625" style="0" customWidth="1"/>
    <col min="3" max="3" width="7.625" style="0" customWidth="1"/>
    <col min="4" max="4" width="34.75390625" style="0" customWidth="1"/>
    <col min="5" max="5" width="10.375" style="0" customWidth="1"/>
    <col min="6" max="6" width="4.375" style="0" customWidth="1"/>
    <col min="7" max="7" width="3.25390625" style="0" customWidth="1"/>
    <col min="8" max="8" width="9.125" style="0" hidden="1" customWidth="1"/>
    <col min="9" max="9" width="21.625" style="0" customWidth="1"/>
  </cols>
  <sheetData>
    <row r="1" spans="1:9" s="28" customFormat="1" ht="15">
      <c r="A1" s="253" t="s">
        <v>1472</v>
      </c>
      <c r="B1" s="253"/>
      <c r="C1" s="253"/>
      <c r="D1" s="253"/>
      <c r="E1" s="253"/>
      <c r="F1" s="253"/>
      <c r="G1" s="75"/>
      <c r="H1" s="75"/>
      <c r="I1" s="75"/>
    </row>
    <row r="2" spans="2:6" s="28" customFormat="1" ht="15">
      <c r="B2" s="76" t="s">
        <v>1473</v>
      </c>
      <c r="C2" s="76"/>
      <c r="D2" s="256" t="s">
        <v>1471</v>
      </c>
      <c r="E2" s="256"/>
      <c r="F2" s="77"/>
    </row>
    <row r="3" spans="1:9" s="28" customFormat="1" ht="15">
      <c r="A3" s="253" t="s">
        <v>1484</v>
      </c>
      <c r="B3" s="253"/>
      <c r="C3" s="253"/>
      <c r="D3" s="253"/>
      <c r="E3" s="253"/>
      <c r="F3" s="253"/>
      <c r="G3" s="75"/>
      <c r="H3" s="75"/>
      <c r="I3" s="75"/>
    </row>
    <row r="4" spans="1:9" s="28" customFormat="1" ht="15.75">
      <c r="A4" s="255" t="s">
        <v>1483</v>
      </c>
      <c r="B4" s="255"/>
      <c r="C4" s="255"/>
      <c r="D4" s="255"/>
      <c r="E4" s="255"/>
      <c r="F4" s="255"/>
      <c r="G4" s="47"/>
      <c r="H4" s="47"/>
      <c r="I4" s="47"/>
    </row>
    <row r="5" spans="1:9" s="28" customFormat="1" ht="15.75">
      <c r="A5" s="255" t="s">
        <v>1481</v>
      </c>
      <c r="B5" s="255"/>
      <c r="C5" s="255"/>
      <c r="D5" s="255"/>
      <c r="E5" s="255"/>
      <c r="F5" s="255"/>
      <c r="G5" s="47"/>
      <c r="H5" s="47"/>
      <c r="I5" s="47"/>
    </row>
    <row r="7" spans="2:8" s="44" customFormat="1" ht="15.75">
      <c r="B7" s="254" t="s">
        <v>89</v>
      </c>
      <c r="C7" s="254"/>
      <c r="D7" s="254"/>
      <c r="E7" s="254"/>
      <c r="F7" s="254"/>
      <c r="G7" s="254"/>
      <c r="H7" s="254"/>
    </row>
    <row r="8" s="44" customFormat="1" ht="15.75">
      <c r="B8" s="104"/>
    </row>
    <row r="9" spans="2:5" s="44" customFormat="1" ht="12.75">
      <c r="B9" s="105" t="s">
        <v>53</v>
      </c>
      <c r="C9" s="105" t="s">
        <v>102</v>
      </c>
      <c r="D9" s="105" t="s">
        <v>93</v>
      </c>
      <c r="E9" s="105" t="s">
        <v>52</v>
      </c>
    </row>
    <row r="10" spans="2:5" s="44" customFormat="1" ht="12.75">
      <c r="B10" s="58">
        <v>1</v>
      </c>
      <c r="C10" s="88" t="s">
        <v>108</v>
      </c>
      <c r="D10" s="44" t="str">
        <f>VLOOKUP(C10,Сводный!$A$12:$Q$145,4,FALSE)</f>
        <v>Самарская область</v>
      </c>
      <c r="E10" s="106">
        <f>VLOOKUP(C10,Плав!$A$9:$I$133,8,FALSE)</f>
        <v>5983</v>
      </c>
    </row>
    <row r="11" spans="2:5" s="44" customFormat="1" ht="12.75">
      <c r="B11" s="58">
        <v>2</v>
      </c>
      <c r="C11" s="88" t="s">
        <v>112</v>
      </c>
      <c r="D11" s="44" t="str">
        <f>VLOOKUP(C11,Сводный!$A$12:$Q$145,4,FALSE)</f>
        <v>Ульяновская область</v>
      </c>
      <c r="E11" s="106">
        <f>VLOOKUP(C11,Плав!$A$9:$I$133,8,FALSE)</f>
        <v>6746</v>
      </c>
    </row>
    <row r="12" spans="2:5" s="44" customFormat="1" ht="12.75">
      <c r="B12" s="58">
        <v>3</v>
      </c>
      <c r="C12" s="88" t="s">
        <v>101</v>
      </c>
      <c r="D12" s="44" t="str">
        <f>VLOOKUP(C12,Сводный!$A$12:$Q$145,4,FALSE)</f>
        <v>Приморский край</v>
      </c>
      <c r="E12" s="106">
        <f>VLOOKUP(C12,Плав!$A$9:$I$133,8,FALSE)</f>
        <v>7585</v>
      </c>
    </row>
    <row r="13" spans="2:5" s="44" customFormat="1" ht="12.75">
      <c r="B13" s="58">
        <v>4</v>
      </c>
      <c r="C13" s="88" t="s">
        <v>100</v>
      </c>
      <c r="D13" s="44" t="str">
        <f>VLOOKUP(C13,Сводный!$A$12:$Q$145,4,FALSE)</f>
        <v>Саратовская область</v>
      </c>
      <c r="E13" s="106">
        <f>VLOOKUP(C13,Плав!$A$9:$I$133,8,FALSE)</f>
        <v>6594</v>
      </c>
    </row>
    <row r="14" spans="2:5" s="44" customFormat="1" ht="12.75">
      <c r="B14" s="58">
        <v>5</v>
      </c>
      <c r="C14" s="88" t="s">
        <v>148</v>
      </c>
      <c r="D14" s="44" t="str">
        <f>VLOOKUP(C14,Сводный!$A$12:$Q$145,4,FALSE)</f>
        <v>Ульяновская область-3</v>
      </c>
      <c r="E14" s="106">
        <f>VLOOKUP(C14,Плав!$A$9:$I$133,8,FALSE)</f>
        <v>2965</v>
      </c>
    </row>
    <row r="15" spans="2:5" s="44" customFormat="1" ht="12.75">
      <c r="B15" s="58">
        <v>6</v>
      </c>
      <c r="C15" s="88" t="s">
        <v>153</v>
      </c>
      <c r="D15" s="44" t="str">
        <f>VLOOKUP(C15,Сводный!$A$12:$Q$145,4,FALSE)</f>
        <v>Московская область</v>
      </c>
      <c r="E15" s="106">
        <f>VLOOKUP(C15,Плав!$A$9:$I$133,8,FALSE)</f>
        <v>0</v>
      </c>
    </row>
    <row r="16" spans="2:5" s="44" customFormat="1" ht="12.75">
      <c r="B16" s="58"/>
      <c r="C16" s="88"/>
      <c r="E16" s="106"/>
    </row>
    <row r="17" spans="2:7" s="44" customFormat="1" ht="18" customHeight="1">
      <c r="B17" s="254" t="s">
        <v>94</v>
      </c>
      <c r="C17" s="254"/>
      <c r="D17" s="254"/>
      <c r="E17" s="254"/>
      <c r="F17" s="254"/>
      <c r="G17" s="254"/>
    </row>
    <row r="18" s="44" customFormat="1" ht="15.75">
      <c r="C18" s="104"/>
    </row>
    <row r="19" spans="2:5" s="44" customFormat="1" ht="12.75">
      <c r="B19" s="105" t="s">
        <v>53</v>
      </c>
      <c r="C19" s="105" t="s">
        <v>102</v>
      </c>
      <c r="D19" s="105" t="s">
        <v>93</v>
      </c>
      <c r="E19" s="105" t="s">
        <v>52</v>
      </c>
    </row>
    <row r="20" spans="2:5" s="44" customFormat="1" ht="12.75">
      <c r="B20" s="58">
        <v>1</v>
      </c>
      <c r="C20" s="88" t="s">
        <v>101</v>
      </c>
      <c r="D20" s="44" t="str">
        <f>VLOOKUP(C20,Сводный!$A$12:$Q$145,4,FALSE)</f>
        <v>Приморский край</v>
      </c>
      <c r="E20" s="106">
        <f>VLOOKUP(C20,Стр!$A$9:$I$149,8,FALSE)</f>
        <v>6472</v>
      </c>
    </row>
    <row r="21" spans="2:5" s="44" customFormat="1" ht="12.75">
      <c r="B21" s="58">
        <v>2</v>
      </c>
      <c r="C21" s="88" t="s">
        <v>108</v>
      </c>
      <c r="D21" s="44" t="str">
        <f>VLOOKUP(C21,Сводный!$A$12:$Q$145,4,FALSE)</f>
        <v>Самарская область</v>
      </c>
      <c r="E21" s="106">
        <f>VLOOKUP(C21,Стр!$A$9:$I$149,8,FALSE)</f>
        <v>5992</v>
      </c>
    </row>
    <row r="22" spans="2:5" s="44" customFormat="1" ht="12.75">
      <c r="B22" s="58">
        <v>3</v>
      </c>
      <c r="C22" s="88" t="s">
        <v>107</v>
      </c>
      <c r="D22" s="44" t="str">
        <f>VLOOKUP(C22,Сводный!$A$12:$Q$145,4,FALSE)</f>
        <v>Ярославская область</v>
      </c>
      <c r="E22" s="106">
        <f>VLOOKUP(C22,Стр!$A$9:$I$149,8,FALSE)</f>
        <v>5392</v>
      </c>
    </row>
    <row r="23" spans="2:5" s="44" customFormat="1" ht="12.75">
      <c r="B23" s="58">
        <v>4</v>
      </c>
      <c r="C23" s="88" t="s">
        <v>153</v>
      </c>
      <c r="D23" s="44" t="str">
        <f>VLOOKUP(C23,Сводный!$A$12:$Q$145,4,FALSE)</f>
        <v>Московская область</v>
      </c>
      <c r="E23" s="106">
        <f>VLOOKUP(C23,Стр!$A$9:$I$149,8,FALSE)</f>
        <v>208</v>
      </c>
    </row>
    <row r="24" spans="2:5" s="44" customFormat="1" ht="12.75">
      <c r="B24" s="58">
        <v>5</v>
      </c>
      <c r="C24" s="88" t="s">
        <v>112</v>
      </c>
      <c r="D24" s="44" t="str">
        <f>VLOOKUP(C24,Сводный!$A$12:$Q$145,4,FALSE)</f>
        <v>Ульяновская область</v>
      </c>
      <c r="E24" s="106">
        <f>VLOOKUP(C24,Стр!$A$9:$I$149,8,FALSE)</f>
        <v>6448</v>
      </c>
    </row>
    <row r="25" spans="2:5" s="44" customFormat="1" ht="12.75">
      <c r="B25" s="58">
        <v>6</v>
      </c>
      <c r="C25" s="88" t="s">
        <v>111</v>
      </c>
      <c r="D25" s="44" t="str">
        <f>VLOOKUP(C25,Сводный!$A$12:$Q$145,4,FALSE)</f>
        <v>Краснодарский край</v>
      </c>
      <c r="E25" s="106">
        <f>VLOOKUP(C25,Стр!$A$9:$I$149,8,FALSE)</f>
        <v>5824</v>
      </c>
    </row>
    <row r="26" s="44" customFormat="1" ht="12.75"/>
    <row r="27" spans="2:7" s="44" customFormat="1" ht="18" customHeight="1">
      <c r="B27" s="254" t="s">
        <v>98</v>
      </c>
      <c r="C27" s="254"/>
      <c r="D27" s="254"/>
      <c r="E27" s="254"/>
      <c r="F27" s="254"/>
      <c r="G27" s="254"/>
    </row>
    <row r="28" s="44" customFormat="1" ht="15.75">
      <c r="C28" s="104"/>
    </row>
    <row r="29" spans="2:5" s="44" customFormat="1" ht="12.75">
      <c r="B29" s="105" t="s">
        <v>53</v>
      </c>
      <c r="C29" s="105" t="s">
        <v>102</v>
      </c>
      <c r="D29" s="105" t="s">
        <v>93</v>
      </c>
      <c r="E29" s="105" t="s">
        <v>52</v>
      </c>
    </row>
    <row r="30" spans="2:5" s="44" customFormat="1" ht="12.75">
      <c r="B30" s="58">
        <v>1</v>
      </c>
      <c r="C30" s="88" t="s">
        <v>112</v>
      </c>
      <c r="D30" s="44" t="str">
        <f>VLOOKUP(C30,Сводный!$A$12:$Q$145,4,FALSE)</f>
        <v>Ульяновская область</v>
      </c>
      <c r="E30" s="106">
        <f>VLOOKUP(C30,Бег!$A$9:$I$147,8,FALSE)</f>
        <v>5957.1666666666715</v>
      </c>
    </row>
    <row r="31" spans="2:5" s="44" customFormat="1" ht="12.75">
      <c r="B31" s="58">
        <v>2</v>
      </c>
      <c r="C31" s="88" t="s">
        <v>108</v>
      </c>
      <c r="D31" s="44" t="str">
        <f>VLOOKUP(C31,Сводный!$A$12:$Q$145,4,FALSE)</f>
        <v>Самарская область</v>
      </c>
      <c r="E31" s="106">
        <f>VLOOKUP(C31,Бег!$A$9:$I$147,8,FALSE)</f>
        <v>5697.6666666666715</v>
      </c>
    </row>
    <row r="32" spans="2:5" s="44" customFormat="1" ht="12.75">
      <c r="B32" s="58">
        <v>3</v>
      </c>
      <c r="C32" s="88" t="s">
        <v>107</v>
      </c>
      <c r="D32" s="44" t="str">
        <f>VLOOKUP(C32,Сводный!$A$12:$Q$145,4,FALSE)</f>
        <v>Ярославская область</v>
      </c>
      <c r="E32" s="106">
        <f>VLOOKUP(C32,Бег!$A$9:$I$147,8,FALSE)</f>
        <v>3973.000000000005</v>
      </c>
    </row>
    <row r="33" spans="2:5" s="44" customFormat="1" ht="12.75">
      <c r="B33" s="58">
        <v>4</v>
      </c>
      <c r="C33" s="88" t="s">
        <v>148</v>
      </c>
      <c r="D33" s="44" t="str">
        <f>VLOOKUP(C33,Сводный!$A$12:$Q$145,4,FALSE)</f>
        <v>Ульяновская область-3</v>
      </c>
      <c r="E33" s="106">
        <f>VLOOKUP(C33,Бег!$A$9:$I$147,8,FALSE)</f>
        <v>767.1666666666682</v>
      </c>
    </row>
    <row r="34" spans="2:5" s="44" customFormat="1" ht="12.75">
      <c r="B34" s="58">
        <v>5</v>
      </c>
      <c r="C34" s="88" t="s">
        <v>100</v>
      </c>
      <c r="D34" s="44" t="str">
        <f>VLOOKUP(C34,Сводный!$A$12:$Q$145,4,FALSE)</f>
        <v>Саратовская область</v>
      </c>
      <c r="E34" s="106">
        <f>VLOOKUP(C34,Бег!$A$9:$I$147,8,FALSE)</f>
        <v>6114.6666666666715</v>
      </c>
    </row>
    <row r="35" spans="2:5" s="44" customFormat="1" ht="12.75">
      <c r="B35" s="58">
        <v>6</v>
      </c>
      <c r="C35" s="88" t="s">
        <v>153</v>
      </c>
      <c r="D35" s="44" t="str">
        <f>VLOOKUP(C35,Сводный!$A$12:$Q$145,4,FALSE)</f>
        <v>Московская область</v>
      </c>
      <c r="E35" s="106">
        <f>VLOOKUP(C35,Бег!$A$9:$I$147,8,FALSE)</f>
        <v>1291.0000000000011</v>
      </c>
    </row>
    <row r="36" s="44" customFormat="1" ht="12.75"/>
    <row r="37" spans="2:7" s="44" customFormat="1" ht="18" customHeight="1">
      <c r="B37" s="254" t="s">
        <v>99</v>
      </c>
      <c r="C37" s="254"/>
      <c r="D37" s="254"/>
      <c r="E37" s="254"/>
      <c r="F37" s="254"/>
      <c r="G37" s="254"/>
    </row>
    <row r="38" s="44" customFormat="1" ht="15.75">
      <c r="C38" s="104"/>
    </row>
    <row r="39" spans="2:5" s="44" customFormat="1" ht="12.75">
      <c r="B39" s="105" t="s">
        <v>53</v>
      </c>
      <c r="C39" s="105" t="s">
        <v>102</v>
      </c>
      <c r="D39" s="105" t="s">
        <v>93</v>
      </c>
      <c r="E39" s="105" t="s">
        <v>52</v>
      </c>
    </row>
    <row r="40" spans="2:5" s="44" customFormat="1" ht="12.75">
      <c r="B40" s="58">
        <v>1</v>
      </c>
      <c r="C40" s="88" t="s">
        <v>108</v>
      </c>
      <c r="D40" s="44" t="str">
        <f>VLOOKUP(C40,Сводный!$A$12:$Q$145,4,FALSE)</f>
        <v>Самарская область</v>
      </c>
      <c r="E40" s="106">
        <f>VLOOKUP(C40,Троеб!$A$12:$O$169,14,FALSE)</f>
        <v>17672.666666666675</v>
      </c>
    </row>
    <row r="41" spans="2:5" s="44" customFormat="1" ht="12.75">
      <c r="B41" s="58">
        <v>2</v>
      </c>
      <c r="C41" s="88" t="s">
        <v>112</v>
      </c>
      <c r="D41" s="44" t="str">
        <f>VLOOKUP(C41,Сводный!$A$12:$Q$145,4,FALSE)</f>
        <v>Ульяновская область</v>
      </c>
      <c r="E41" s="106">
        <f>VLOOKUP(C41,Троеб!$A$12:$O$169,14,FALSE)</f>
        <v>19151.166666666675</v>
      </c>
    </row>
    <row r="42" spans="2:5" s="44" customFormat="1" ht="12.75">
      <c r="B42" s="58">
        <v>3</v>
      </c>
      <c r="C42" s="88" t="s">
        <v>101</v>
      </c>
      <c r="D42" s="44" t="str">
        <f>VLOOKUP(C42,Сводный!$A$12:$Q$145,4,FALSE)</f>
        <v>Приморский край</v>
      </c>
      <c r="E42" s="106">
        <f>VLOOKUP(C42,Троеб!$A$12:$O$169,14,FALSE)</f>
        <v>20153.66666666667</v>
      </c>
    </row>
    <row r="43" spans="2:5" s="44" customFormat="1" ht="12.75">
      <c r="B43" s="58">
        <v>4</v>
      </c>
      <c r="C43" s="88" t="s">
        <v>107</v>
      </c>
      <c r="D43" s="44" t="str">
        <f>VLOOKUP(C43,Сводный!$A$12:$Q$145,4,FALSE)</f>
        <v>Ярославская область</v>
      </c>
      <c r="E43" s="106">
        <f>VLOOKUP(C43,Троеб!$A$12:$O$169,14,FALSE)</f>
        <v>15214.000000000007</v>
      </c>
    </row>
    <row r="44" spans="2:5" s="44" customFormat="1" ht="12.75">
      <c r="B44" s="58">
        <v>5</v>
      </c>
      <c r="C44" s="88" t="s">
        <v>153</v>
      </c>
      <c r="D44" s="44" t="str">
        <f>VLOOKUP(C44,Сводный!$A$12:$Q$145,4,FALSE)</f>
        <v>Московская область</v>
      </c>
      <c r="E44" s="106">
        <f>VLOOKUP(C44,Троеб!$A$12:$O$169,14,FALSE)</f>
        <v>0</v>
      </c>
    </row>
    <row r="45" spans="2:5" s="44" customFormat="1" ht="12.75">
      <c r="B45" s="58">
        <v>6</v>
      </c>
      <c r="C45" s="88" t="s">
        <v>100</v>
      </c>
      <c r="D45" s="44" t="str">
        <f>VLOOKUP(C45,Сводный!$A$12:$Q$145,4,FALSE)</f>
        <v>Саратовская область</v>
      </c>
      <c r="E45" s="106">
        <f>VLOOKUP(C45,Троеб!$A$12:$O$169,14,FALSE)</f>
        <v>17932.666666666675</v>
      </c>
    </row>
    <row r="46" spans="2:5" s="44" customFormat="1" ht="12.75">
      <c r="B46" s="58">
        <v>7</v>
      </c>
      <c r="C46" s="88" t="s">
        <v>148</v>
      </c>
      <c r="D46" s="44" t="str">
        <f>VLOOKUP(C46,Сводный!$A$12:$Q$145,4,FALSE)</f>
        <v>Ульяновская область-3</v>
      </c>
      <c r="E46" s="106">
        <f>VLOOKUP(C46,Троеб!$A$12:$O$169,14,FALSE)</f>
        <v>4644.166666666668</v>
      </c>
    </row>
    <row r="47" spans="2:5" s="44" customFormat="1" ht="12.75">
      <c r="B47" s="58">
        <v>8</v>
      </c>
      <c r="C47" s="88" t="s">
        <v>111</v>
      </c>
      <c r="D47" s="44" t="str">
        <f>VLOOKUP(C47,Сводный!$A$12:$Q$145,4,FALSE)</f>
        <v>Краснодарский край</v>
      </c>
      <c r="E47" s="106">
        <f>VLOOKUP(C47,Троеб!$A$12:$O$169,14,FALSE)</f>
        <v>16031.666666666672</v>
      </c>
    </row>
    <row r="48" spans="2:6" s="44" customFormat="1" ht="12.75">
      <c r="B48" s="58">
        <v>9</v>
      </c>
      <c r="C48" s="88" t="s">
        <v>149</v>
      </c>
      <c r="D48" s="44" t="str">
        <f>VLOOKUP(C48,Сводный!$A$12:$Q$145,4,FALSE)</f>
        <v>Воронежская область</v>
      </c>
      <c r="E48" s="106">
        <f>VLOOKUP(C48,Троеб!$A$12:$O$169,14,FALSE)</f>
        <v>2614.166666666667</v>
      </c>
      <c r="F48" s="45"/>
    </row>
    <row r="49" spans="2:5" s="44" customFormat="1" ht="12.75">
      <c r="B49" s="58">
        <v>10</v>
      </c>
      <c r="C49" s="88" t="s">
        <v>144</v>
      </c>
      <c r="D49" s="44" t="str">
        <f>VLOOKUP(C49,Сводный!$A$12:$Q$145,4,FALSE)</f>
        <v>Ульяновская область-2</v>
      </c>
      <c r="E49" s="106">
        <f>VLOOKUP(C49,Троеб!$A$12:$O$169,14,FALSE)</f>
        <v>9084.166666666668</v>
      </c>
    </row>
    <row r="50" spans="2:5" s="44" customFormat="1" ht="12.75">
      <c r="B50" s="58">
        <v>11</v>
      </c>
      <c r="C50" s="88" t="s">
        <v>1469</v>
      </c>
      <c r="D50" s="44">
        <f>VLOOKUP(C50,Сводный!$A$12:$Q$145,4,FALSE)</f>
        <v>0</v>
      </c>
      <c r="E50" s="106">
        <f>VLOOKUP(C50,Троеб!$A$12:$O$169,14,FALSE)</f>
        <v>0</v>
      </c>
    </row>
    <row r="51" spans="2:5" s="44" customFormat="1" ht="12.75">
      <c r="B51" s="58">
        <v>12</v>
      </c>
      <c r="C51" s="88" t="s">
        <v>1470</v>
      </c>
      <c r="D51" s="44">
        <f>VLOOKUP(C51,Сводный!$A$12:$Q$145,4,FALSE)</f>
        <v>0</v>
      </c>
      <c r="E51" s="106">
        <f>VLOOKUP(C51,Троеб!$A$12:$O$169,14,FALSE)</f>
        <v>0</v>
      </c>
    </row>
    <row r="52" spans="1:9" s="28" customFormat="1" ht="12.75">
      <c r="A52" s="32" t="s">
        <v>1475</v>
      </c>
      <c r="E52" s="46"/>
      <c r="F52" s="31"/>
      <c r="H52" s="209" t="s">
        <v>1503</v>
      </c>
      <c r="I52" s="209"/>
    </row>
    <row r="53" spans="1:9" s="28" customFormat="1" ht="12.75">
      <c r="A53" s="32"/>
      <c r="E53" s="46"/>
      <c r="F53" s="31"/>
      <c r="H53" s="151"/>
      <c r="I53" s="151"/>
    </row>
    <row r="54" spans="1:6" s="28" customFormat="1" ht="12.75">
      <c r="A54" s="32"/>
      <c r="E54" s="46"/>
      <c r="F54" s="31"/>
    </row>
    <row r="55" spans="1:9" s="28" customFormat="1" ht="12.75">
      <c r="A55" s="32" t="s">
        <v>1476</v>
      </c>
      <c r="E55" s="46"/>
      <c r="F55" s="31"/>
      <c r="H55" s="209" t="s">
        <v>1477</v>
      </c>
      <c r="I55" s="209"/>
    </row>
  </sheetData>
  <sheetProtection/>
  <mergeCells count="11">
    <mergeCell ref="H55:I55"/>
    <mergeCell ref="B7:H7"/>
    <mergeCell ref="B17:G17"/>
    <mergeCell ref="B27:G27"/>
    <mergeCell ref="B37:G37"/>
    <mergeCell ref="A5:F5"/>
    <mergeCell ref="A1:F1"/>
    <mergeCell ref="A3:F3"/>
    <mergeCell ref="A4:F4"/>
    <mergeCell ref="D2:E2"/>
    <mergeCell ref="H52:I52"/>
  </mergeCells>
  <printOptions/>
  <pageMargins left="0.984251968503937" right="0.1968503937007874" top="0.3937007874015748" bottom="0.3937007874015748" header="0" footer="0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7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40" customWidth="1"/>
    <col min="2" max="2" width="9.125" style="41" customWidth="1"/>
  </cols>
  <sheetData>
    <row r="1" ht="12.75">
      <c r="B1" s="41" t="s">
        <v>137</v>
      </c>
    </row>
    <row r="3" spans="1:2" ht="12.75">
      <c r="A3" s="40" t="s">
        <v>155</v>
      </c>
      <c r="B3" s="42">
        <v>1271</v>
      </c>
    </row>
    <row r="4" spans="1:2" ht="12.75">
      <c r="A4" s="40" t="s">
        <v>156</v>
      </c>
      <c r="B4" s="42">
        <v>1270</v>
      </c>
    </row>
    <row r="5" spans="1:2" ht="12.75">
      <c r="A5" s="40" t="s">
        <v>157</v>
      </c>
      <c r="B5" s="42">
        <v>1269</v>
      </c>
    </row>
    <row r="6" spans="1:2" ht="12.75">
      <c r="A6" s="40" t="s">
        <v>158</v>
      </c>
      <c r="B6" s="42">
        <v>1268</v>
      </c>
    </row>
    <row r="7" spans="1:2" ht="12.75">
      <c r="A7" s="40" t="s">
        <v>159</v>
      </c>
      <c r="B7" s="42">
        <v>1267</v>
      </c>
    </row>
    <row r="8" spans="1:2" ht="12.75">
      <c r="A8" s="40" t="s">
        <v>160</v>
      </c>
      <c r="B8" s="42">
        <v>1266</v>
      </c>
    </row>
    <row r="9" spans="1:2" ht="12.75">
      <c r="A9" s="40" t="s">
        <v>161</v>
      </c>
      <c r="B9" s="42">
        <v>1265</v>
      </c>
    </row>
    <row r="10" spans="1:2" ht="12.75">
      <c r="A10" s="40" t="s">
        <v>162</v>
      </c>
      <c r="B10" s="42">
        <v>1264</v>
      </c>
    </row>
    <row r="11" spans="1:2" ht="12.75">
      <c r="A11" s="40" t="s">
        <v>163</v>
      </c>
      <c r="B11" s="42">
        <v>1263</v>
      </c>
    </row>
    <row r="12" spans="1:2" ht="12.75">
      <c r="A12" s="40" t="s">
        <v>164</v>
      </c>
      <c r="B12" s="42">
        <v>1262</v>
      </c>
    </row>
    <row r="13" spans="1:2" ht="12.75">
      <c r="A13" s="40" t="s">
        <v>165</v>
      </c>
      <c r="B13" s="42">
        <v>1261</v>
      </c>
    </row>
    <row r="14" spans="1:2" ht="12.75">
      <c r="A14" s="40" t="s">
        <v>166</v>
      </c>
      <c r="B14" s="42">
        <v>1260</v>
      </c>
    </row>
    <row r="15" spans="1:2" ht="12.75">
      <c r="A15" s="40" t="s">
        <v>167</v>
      </c>
      <c r="B15" s="42">
        <v>1259</v>
      </c>
    </row>
    <row r="16" spans="1:2" ht="12.75">
      <c r="A16" s="40" t="s">
        <v>168</v>
      </c>
      <c r="B16" s="42">
        <v>1258</v>
      </c>
    </row>
    <row r="17" spans="1:2" ht="12.75">
      <c r="A17" s="40" t="s">
        <v>169</v>
      </c>
      <c r="B17" s="42">
        <v>1257</v>
      </c>
    </row>
    <row r="18" spans="1:2" ht="12.75">
      <c r="A18" s="40" t="s">
        <v>170</v>
      </c>
      <c r="B18" s="42">
        <v>1256</v>
      </c>
    </row>
    <row r="19" spans="1:2" ht="12.75">
      <c r="A19" s="40" t="s">
        <v>171</v>
      </c>
      <c r="B19" s="42">
        <v>1255</v>
      </c>
    </row>
    <row r="20" spans="1:2" ht="12.75">
      <c r="A20" s="40" t="s">
        <v>172</v>
      </c>
      <c r="B20" s="42">
        <v>1254</v>
      </c>
    </row>
    <row r="21" spans="1:2" ht="12.75">
      <c r="A21" s="40" t="s">
        <v>173</v>
      </c>
      <c r="B21" s="42">
        <v>1253</v>
      </c>
    </row>
    <row r="22" spans="1:2" ht="12.75">
      <c r="A22" s="40" t="s">
        <v>174</v>
      </c>
      <c r="B22" s="42">
        <v>1252</v>
      </c>
    </row>
    <row r="23" spans="1:2" ht="12.75">
      <c r="A23" s="40" t="s">
        <v>175</v>
      </c>
      <c r="B23" s="42">
        <v>1251</v>
      </c>
    </row>
    <row r="24" spans="1:5" ht="12.75">
      <c r="A24" s="40" t="s">
        <v>176</v>
      </c>
      <c r="B24" s="42">
        <v>1250</v>
      </c>
      <c r="E24" s="1"/>
    </row>
    <row r="25" spans="1:5" ht="12.75">
      <c r="A25" s="40" t="s">
        <v>177</v>
      </c>
      <c r="B25" s="42">
        <v>1249</v>
      </c>
      <c r="E25" s="1"/>
    </row>
    <row r="26" spans="1:5" ht="12.75">
      <c r="A26" s="40" t="s">
        <v>178</v>
      </c>
      <c r="B26" s="42">
        <v>1248</v>
      </c>
      <c r="E26" s="1"/>
    </row>
    <row r="27" spans="1:5" ht="12.75">
      <c r="A27" s="40" t="s">
        <v>179</v>
      </c>
      <c r="B27" s="42">
        <v>1247</v>
      </c>
      <c r="E27" s="1"/>
    </row>
    <row r="28" spans="1:5" ht="12.75">
      <c r="A28" s="40" t="s">
        <v>180</v>
      </c>
      <c r="B28" s="42">
        <v>1246</v>
      </c>
      <c r="E28" s="1"/>
    </row>
    <row r="29" spans="1:5" ht="12.75">
      <c r="A29" s="40" t="s">
        <v>181</v>
      </c>
      <c r="B29" s="42">
        <v>1245</v>
      </c>
      <c r="E29" s="1"/>
    </row>
    <row r="30" spans="1:5" ht="12.75">
      <c r="A30" s="40" t="s">
        <v>182</v>
      </c>
      <c r="B30" s="42">
        <v>1244</v>
      </c>
      <c r="E30" s="1"/>
    </row>
    <row r="31" spans="1:5" ht="12.75">
      <c r="A31" s="40" t="s">
        <v>183</v>
      </c>
      <c r="B31" s="42">
        <v>1243</v>
      </c>
      <c r="E31" s="1"/>
    </row>
    <row r="32" spans="1:5" ht="12.75">
      <c r="A32" s="40" t="s">
        <v>184</v>
      </c>
      <c r="B32" s="42">
        <v>1242</v>
      </c>
      <c r="E32" s="1"/>
    </row>
    <row r="33" spans="1:5" ht="12.75">
      <c r="A33" s="40" t="s">
        <v>185</v>
      </c>
      <c r="B33" s="42">
        <v>1241</v>
      </c>
      <c r="E33" s="1"/>
    </row>
    <row r="34" spans="1:5" ht="12.75">
      <c r="A34" s="40" t="s">
        <v>186</v>
      </c>
      <c r="B34" s="42">
        <v>1240</v>
      </c>
      <c r="E34" s="1"/>
    </row>
    <row r="35" spans="1:5" ht="12.75">
      <c r="A35" s="40" t="s">
        <v>187</v>
      </c>
      <c r="B35" s="42">
        <v>1239</v>
      </c>
      <c r="E35" s="1"/>
    </row>
    <row r="36" spans="1:2" ht="12.75">
      <c r="A36" s="40" t="s">
        <v>188</v>
      </c>
      <c r="B36" s="42">
        <v>1238</v>
      </c>
    </row>
    <row r="37" spans="1:2" ht="12.75">
      <c r="A37" s="40" t="s">
        <v>189</v>
      </c>
      <c r="B37" s="42">
        <v>1237</v>
      </c>
    </row>
    <row r="38" spans="1:2" ht="12.75">
      <c r="A38" s="40" t="s">
        <v>190</v>
      </c>
      <c r="B38" s="42">
        <v>1236</v>
      </c>
    </row>
    <row r="39" spans="1:2" ht="12.75">
      <c r="A39" s="40" t="s">
        <v>191</v>
      </c>
      <c r="B39" s="42">
        <v>1235</v>
      </c>
    </row>
    <row r="40" spans="1:2" ht="12.75">
      <c r="A40" s="40" t="s">
        <v>192</v>
      </c>
      <c r="B40" s="42">
        <v>1234</v>
      </c>
    </row>
    <row r="41" spans="1:2" ht="12.75">
      <c r="A41" s="40" t="s">
        <v>193</v>
      </c>
      <c r="B41" s="42">
        <v>1233</v>
      </c>
    </row>
    <row r="42" spans="1:2" ht="12.75">
      <c r="A42" s="40" t="s">
        <v>194</v>
      </c>
      <c r="B42" s="42">
        <v>1232</v>
      </c>
    </row>
    <row r="43" spans="1:2" ht="12.75">
      <c r="A43" s="40" t="s">
        <v>195</v>
      </c>
      <c r="B43" s="42">
        <v>1231</v>
      </c>
    </row>
    <row r="44" spans="1:2" ht="12.75">
      <c r="A44" s="40" t="s">
        <v>196</v>
      </c>
      <c r="B44" s="42">
        <v>1230</v>
      </c>
    </row>
    <row r="45" spans="1:2" ht="12.75">
      <c r="A45" s="40" t="s">
        <v>197</v>
      </c>
      <c r="B45" s="42">
        <v>1229</v>
      </c>
    </row>
    <row r="46" spans="1:2" ht="12.75">
      <c r="A46" s="40" t="s">
        <v>198</v>
      </c>
      <c r="B46" s="42">
        <v>1228</v>
      </c>
    </row>
    <row r="47" spans="1:2" ht="12.75">
      <c r="A47" s="40" t="s">
        <v>199</v>
      </c>
      <c r="B47" s="42">
        <v>1227</v>
      </c>
    </row>
    <row r="48" spans="1:2" ht="12.75">
      <c r="A48" s="40" t="s">
        <v>200</v>
      </c>
      <c r="B48" s="42">
        <v>1226</v>
      </c>
    </row>
    <row r="49" spans="1:2" ht="12.75">
      <c r="A49" s="40" t="s">
        <v>201</v>
      </c>
      <c r="B49" s="42">
        <v>1225</v>
      </c>
    </row>
    <row r="50" spans="1:2" ht="12.75">
      <c r="A50" s="40" t="s">
        <v>202</v>
      </c>
      <c r="B50" s="42">
        <v>1224</v>
      </c>
    </row>
    <row r="51" spans="1:2" ht="12.75">
      <c r="A51" s="40" t="s">
        <v>203</v>
      </c>
      <c r="B51" s="42">
        <v>1223</v>
      </c>
    </row>
    <row r="52" spans="1:2" ht="12.75">
      <c r="A52" s="40" t="s">
        <v>204</v>
      </c>
      <c r="B52" s="42">
        <v>1222</v>
      </c>
    </row>
    <row r="53" spans="1:2" ht="12.75">
      <c r="A53" s="40" t="s">
        <v>205</v>
      </c>
      <c r="B53" s="42">
        <v>1221</v>
      </c>
    </row>
    <row r="54" spans="1:2" ht="12.75">
      <c r="A54" s="40" t="s">
        <v>206</v>
      </c>
      <c r="B54" s="42">
        <v>1220</v>
      </c>
    </row>
    <row r="55" spans="1:2" ht="12.75">
      <c r="A55" s="40" t="s">
        <v>207</v>
      </c>
      <c r="B55" s="42">
        <v>1219</v>
      </c>
    </row>
    <row r="56" spans="1:2" ht="12.75">
      <c r="A56" s="40" t="s">
        <v>208</v>
      </c>
      <c r="B56" s="42">
        <v>1218</v>
      </c>
    </row>
    <row r="57" spans="1:2" ht="12.75">
      <c r="A57" s="40" t="s">
        <v>209</v>
      </c>
      <c r="B57" s="42">
        <v>1217</v>
      </c>
    </row>
    <row r="58" spans="1:2" ht="12.75">
      <c r="A58" s="40" t="s">
        <v>210</v>
      </c>
      <c r="B58" s="42">
        <v>1216</v>
      </c>
    </row>
    <row r="59" spans="1:2" ht="12.75">
      <c r="A59" s="40" t="s">
        <v>211</v>
      </c>
      <c r="B59" s="42">
        <v>1215</v>
      </c>
    </row>
    <row r="60" spans="1:2" ht="12.75">
      <c r="A60" s="40" t="s">
        <v>212</v>
      </c>
      <c r="B60" s="42">
        <v>1214</v>
      </c>
    </row>
    <row r="61" spans="1:2" ht="12.75">
      <c r="A61" s="40" t="s">
        <v>213</v>
      </c>
      <c r="B61" s="42">
        <v>1213</v>
      </c>
    </row>
    <row r="62" spans="1:2" ht="12.75">
      <c r="A62" s="40" t="s">
        <v>214</v>
      </c>
      <c r="B62" s="42">
        <v>1212</v>
      </c>
    </row>
    <row r="63" spans="1:2" ht="12.75">
      <c r="A63" s="40" t="s">
        <v>215</v>
      </c>
      <c r="B63" s="42">
        <v>1211</v>
      </c>
    </row>
    <row r="64" spans="1:2" ht="12.75">
      <c r="A64" s="40" t="s">
        <v>216</v>
      </c>
      <c r="B64" s="42">
        <v>1210</v>
      </c>
    </row>
    <row r="65" spans="1:2" ht="12.75">
      <c r="A65" s="40" t="s">
        <v>217</v>
      </c>
      <c r="B65" s="42">
        <v>1209</v>
      </c>
    </row>
    <row r="66" spans="1:2" ht="12.75">
      <c r="A66" s="40" t="s">
        <v>218</v>
      </c>
      <c r="B66" s="42">
        <v>1208</v>
      </c>
    </row>
    <row r="67" spans="1:2" ht="12.75">
      <c r="A67" s="40" t="s">
        <v>219</v>
      </c>
      <c r="B67" s="42">
        <v>1207</v>
      </c>
    </row>
    <row r="68" spans="1:2" ht="12.75">
      <c r="A68" s="40" t="s">
        <v>220</v>
      </c>
      <c r="B68" s="42">
        <v>1206</v>
      </c>
    </row>
    <row r="69" spans="1:2" ht="12.75">
      <c r="A69" s="40" t="s">
        <v>221</v>
      </c>
      <c r="B69" s="42">
        <v>1205</v>
      </c>
    </row>
    <row r="70" spans="1:2" ht="12.75">
      <c r="A70" s="40" t="s">
        <v>222</v>
      </c>
      <c r="B70" s="42">
        <v>1204</v>
      </c>
    </row>
    <row r="71" spans="1:2" ht="12.75">
      <c r="A71" s="40" t="s">
        <v>223</v>
      </c>
      <c r="B71" s="42">
        <v>1203</v>
      </c>
    </row>
    <row r="72" spans="1:2" ht="12.75">
      <c r="A72" s="40" t="s">
        <v>224</v>
      </c>
      <c r="B72" s="42">
        <v>1202</v>
      </c>
    </row>
    <row r="73" spans="1:2" ht="12.75">
      <c r="A73" s="40" t="s">
        <v>225</v>
      </c>
      <c r="B73" s="42">
        <v>1201</v>
      </c>
    </row>
    <row r="74" spans="1:2" ht="12.75">
      <c r="A74" s="40" t="s">
        <v>226</v>
      </c>
      <c r="B74" s="42">
        <v>1200</v>
      </c>
    </row>
    <row r="75" spans="1:2" ht="12.75">
      <c r="A75" s="40" t="s">
        <v>227</v>
      </c>
      <c r="B75" s="42">
        <v>1199</v>
      </c>
    </row>
    <row r="76" spans="1:2" ht="12.75">
      <c r="A76" s="40" t="s">
        <v>228</v>
      </c>
      <c r="B76" s="42">
        <v>1198</v>
      </c>
    </row>
    <row r="77" spans="1:2" ht="12.75">
      <c r="A77" s="40" t="s">
        <v>229</v>
      </c>
      <c r="B77" s="42">
        <v>1197</v>
      </c>
    </row>
    <row r="78" spans="1:2" ht="12.75">
      <c r="A78" s="40" t="s">
        <v>230</v>
      </c>
      <c r="B78" s="42">
        <v>1196</v>
      </c>
    </row>
    <row r="79" spans="1:2" ht="12.75">
      <c r="A79" s="40" t="s">
        <v>231</v>
      </c>
      <c r="B79" s="42">
        <v>1195</v>
      </c>
    </row>
    <row r="80" spans="1:2" ht="12.75">
      <c r="A80" s="40" t="s">
        <v>232</v>
      </c>
      <c r="B80" s="42">
        <v>1194</v>
      </c>
    </row>
    <row r="81" spans="1:2" ht="12.75">
      <c r="A81" s="40" t="s">
        <v>233</v>
      </c>
      <c r="B81" s="42">
        <v>1193</v>
      </c>
    </row>
    <row r="82" spans="1:2" ht="12.75">
      <c r="A82" s="40" t="s">
        <v>234</v>
      </c>
      <c r="B82" s="42">
        <v>1192</v>
      </c>
    </row>
    <row r="83" spans="1:2" ht="12.75">
      <c r="A83" s="40" t="s">
        <v>235</v>
      </c>
      <c r="B83" s="42">
        <v>1191</v>
      </c>
    </row>
    <row r="84" spans="1:2" ht="12.75">
      <c r="A84" s="40" t="s">
        <v>236</v>
      </c>
      <c r="B84" s="42">
        <v>1190</v>
      </c>
    </row>
    <row r="85" spans="1:2" ht="12.75">
      <c r="A85" s="40" t="s">
        <v>237</v>
      </c>
      <c r="B85" s="42">
        <v>1189</v>
      </c>
    </row>
    <row r="86" spans="1:2" ht="12.75">
      <c r="A86" s="40" t="s">
        <v>238</v>
      </c>
      <c r="B86" s="42">
        <v>1188</v>
      </c>
    </row>
    <row r="87" spans="1:2" ht="12.75">
      <c r="A87" s="40" t="s">
        <v>239</v>
      </c>
      <c r="B87" s="42">
        <v>1187</v>
      </c>
    </row>
    <row r="88" spans="1:2" ht="12.75">
      <c r="A88" s="40" t="s">
        <v>240</v>
      </c>
      <c r="B88" s="42">
        <v>1186</v>
      </c>
    </row>
    <row r="89" spans="1:2" ht="12.75">
      <c r="A89" s="40" t="s">
        <v>241</v>
      </c>
      <c r="B89" s="42">
        <v>1185</v>
      </c>
    </row>
    <row r="90" spans="1:2" ht="12.75">
      <c r="A90" s="40" t="s">
        <v>242</v>
      </c>
      <c r="B90" s="42">
        <v>1184</v>
      </c>
    </row>
    <row r="91" spans="1:2" ht="12.75">
      <c r="A91" s="40" t="s">
        <v>243</v>
      </c>
      <c r="B91" s="42">
        <v>1183</v>
      </c>
    </row>
    <row r="92" spans="1:2" ht="12.75">
      <c r="A92" s="40" t="s">
        <v>244</v>
      </c>
      <c r="B92" s="42">
        <v>1182</v>
      </c>
    </row>
    <row r="93" spans="1:2" ht="12.75">
      <c r="A93" s="40" t="s">
        <v>245</v>
      </c>
      <c r="B93" s="42">
        <v>1181</v>
      </c>
    </row>
    <row r="94" spans="1:2" ht="12.75">
      <c r="A94" s="40" t="s">
        <v>246</v>
      </c>
      <c r="B94" s="42">
        <v>1180</v>
      </c>
    </row>
    <row r="95" spans="1:2" ht="12.75">
      <c r="A95" s="40" t="s">
        <v>247</v>
      </c>
      <c r="B95" s="42">
        <v>1179</v>
      </c>
    </row>
    <row r="96" spans="1:2" ht="12.75">
      <c r="A96" s="40" t="s">
        <v>248</v>
      </c>
      <c r="B96" s="42">
        <v>1178</v>
      </c>
    </row>
    <row r="97" spans="1:2" ht="12.75">
      <c r="A97" s="40" t="s">
        <v>249</v>
      </c>
      <c r="B97" s="42">
        <v>1177</v>
      </c>
    </row>
    <row r="98" spans="1:2" ht="12.75">
      <c r="A98" s="40" t="s">
        <v>250</v>
      </c>
      <c r="B98" s="42">
        <v>1176</v>
      </c>
    </row>
    <row r="99" spans="1:2" ht="12.75">
      <c r="A99" s="40" t="s">
        <v>251</v>
      </c>
      <c r="B99" s="42">
        <v>1175</v>
      </c>
    </row>
    <row r="100" spans="1:2" ht="12.75">
      <c r="A100" s="40" t="s">
        <v>252</v>
      </c>
      <c r="B100" s="42">
        <v>1174</v>
      </c>
    </row>
    <row r="101" spans="1:2" ht="12.75">
      <c r="A101" s="40" t="s">
        <v>253</v>
      </c>
      <c r="B101" s="42">
        <v>1173</v>
      </c>
    </row>
    <row r="102" spans="1:2" ht="12.75">
      <c r="A102" s="40" t="s">
        <v>254</v>
      </c>
      <c r="B102" s="42">
        <v>1172</v>
      </c>
    </row>
    <row r="103" spans="1:2" ht="12.75">
      <c r="A103" s="40" t="s">
        <v>255</v>
      </c>
      <c r="B103" s="42">
        <v>1171</v>
      </c>
    </row>
    <row r="104" spans="1:2" ht="12.75">
      <c r="A104" s="40" t="s">
        <v>256</v>
      </c>
      <c r="B104" s="42">
        <v>1170</v>
      </c>
    </row>
    <row r="105" spans="1:2" ht="12.75">
      <c r="A105" s="40" t="s">
        <v>257</v>
      </c>
      <c r="B105" s="42">
        <v>1169</v>
      </c>
    </row>
    <row r="106" spans="1:2" ht="12.75">
      <c r="A106" s="40" t="s">
        <v>258</v>
      </c>
      <c r="B106" s="42">
        <v>1168</v>
      </c>
    </row>
    <row r="107" spans="1:2" ht="12.75">
      <c r="A107" s="40" t="s">
        <v>259</v>
      </c>
      <c r="B107" s="42">
        <v>1167</v>
      </c>
    </row>
    <row r="108" spans="1:2" ht="12.75">
      <c r="A108" s="40" t="s">
        <v>260</v>
      </c>
      <c r="B108" s="42">
        <v>1166</v>
      </c>
    </row>
    <row r="109" spans="1:2" ht="12.75">
      <c r="A109" s="40" t="s">
        <v>261</v>
      </c>
      <c r="B109" s="42">
        <v>1165</v>
      </c>
    </row>
    <row r="110" spans="1:2" ht="12.75">
      <c r="A110" s="40" t="s">
        <v>262</v>
      </c>
      <c r="B110" s="42">
        <v>1164</v>
      </c>
    </row>
    <row r="111" spans="1:2" ht="12.75">
      <c r="A111" s="40" t="s">
        <v>263</v>
      </c>
      <c r="B111" s="42">
        <v>1163</v>
      </c>
    </row>
    <row r="112" spans="1:2" ht="12.75">
      <c r="A112" s="40" t="s">
        <v>264</v>
      </c>
      <c r="B112" s="42">
        <v>1162</v>
      </c>
    </row>
    <row r="113" spans="1:2" ht="12.75">
      <c r="A113" s="40" t="s">
        <v>265</v>
      </c>
      <c r="B113" s="42">
        <v>1161</v>
      </c>
    </row>
    <row r="114" spans="1:2" ht="12.75">
      <c r="A114" s="40" t="s">
        <v>266</v>
      </c>
      <c r="B114" s="42">
        <v>1160</v>
      </c>
    </row>
    <row r="115" spans="1:2" ht="12.75">
      <c r="A115" s="40" t="s">
        <v>267</v>
      </c>
      <c r="B115" s="42">
        <v>1159</v>
      </c>
    </row>
    <row r="116" spans="1:2" ht="12.75">
      <c r="A116" s="40" t="s">
        <v>268</v>
      </c>
      <c r="B116" s="42">
        <v>1158</v>
      </c>
    </row>
    <row r="117" spans="1:2" ht="12.75">
      <c r="A117" s="40" t="s">
        <v>269</v>
      </c>
      <c r="B117" s="42">
        <v>1157</v>
      </c>
    </row>
    <row r="118" spans="1:2" ht="12.75">
      <c r="A118" s="40" t="s">
        <v>270</v>
      </c>
      <c r="B118" s="42">
        <v>1156</v>
      </c>
    </row>
    <row r="119" spans="1:2" ht="12.75">
      <c r="A119" s="40" t="s">
        <v>271</v>
      </c>
      <c r="B119" s="42">
        <v>1155</v>
      </c>
    </row>
    <row r="120" spans="1:2" ht="12.75">
      <c r="A120" s="40" t="s">
        <v>272</v>
      </c>
      <c r="B120" s="42">
        <v>1154</v>
      </c>
    </row>
    <row r="121" spans="1:2" ht="12.75">
      <c r="A121" s="40" t="s">
        <v>273</v>
      </c>
      <c r="B121" s="42">
        <v>1153</v>
      </c>
    </row>
    <row r="122" spans="1:2" ht="12.75">
      <c r="A122" s="40" t="s">
        <v>274</v>
      </c>
      <c r="B122" s="42">
        <v>1152</v>
      </c>
    </row>
    <row r="123" spans="1:2" ht="12.75">
      <c r="A123" s="40" t="s">
        <v>275</v>
      </c>
      <c r="B123" s="42">
        <v>1151</v>
      </c>
    </row>
    <row r="124" spans="1:2" ht="12.75">
      <c r="A124" s="40" t="s">
        <v>276</v>
      </c>
      <c r="B124" s="42">
        <v>1150</v>
      </c>
    </row>
    <row r="125" spans="1:2" ht="12.75">
      <c r="A125" s="40" t="s">
        <v>277</v>
      </c>
      <c r="B125" s="42">
        <v>1149</v>
      </c>
    </row>
    <row r="126" spans="1:2" ht="12.75">
      <c r="A126" s="40" t="s">
        <v>278</v>
      </c>
      <c r="B126" s="42">
        <v>1148</v>
      </c>
    </row>
    <row r="127" spans="1:2" ht="12.75">
      <c r="A127" s="40" t="s">
        <v>279</v>
      </c>
      <c r="B127" s="42">
        <v>1147</v>
      </c>
    </row>
    <row r="128" spans="1:2" ht="12.75">
      <c r="A128" s="40" t="s">
        <v>280</v>
      </c>
      <c r="B128" s="42">
        <v>1146</v>
      </c>
    </row>
    <row r="129" spans="1:2" ht="12.75">
      <c r="A129" s="40" t="s">
        <v>281</v>
      </c>
      <c r="B129" s="42">
        <v>1145</v>
      </c>
    </row>
    <row r="130" spans="1:2" ht="12.75">
      <c r="A130" s="40" t="s">
        <v>282</v>
      </c>
      <c r="B130" s="42">
        <v>1144</v>
      </c>
    </row>
    <row r="131" spans="1:2" ht="12.75">
      <c r="A131" s="40" t="s">
        <v>283</v>
      </c>
      <c r="B131" s="42">
        <v>1143</v>
      </c>
    </row>
    <row r="132" spans="1:2" ht="12.75">
      <c r="A132" s="40" t="s">
        <v>284</v>
      </c>
      <c r="B132" s="42">
        <v>1142</v>
      </c>
    </row>
    <row r="133" spans="1:2" ht="12.75">
      <c r="A133" s="40" t="s">
        <v>285</v>
      </c>
      <c r="B133" s="42">
        <v>1141</v>
      </c>
    </row>
    <row r="134" spans="1:2" ht="12.75">
      <c r="A134" s="40" t="s">
        <v>286</v>
      </c>
      <c r="B134" s="42">
        <v>1140</v>
      </c>
    </row>
    <row r="135" spans="1:2" ht="12.75">
      <c r="A135" s="40" t="s">
        <v>287</v>
      </c>
      <c r="B135" s="42">
        <v>1139</v>
      </c>
    </row>
    <row r="136" spans="1:2" ht="12.75">
      <c r="A136" s="40" t="s">
        <v>288</v>
      </c>
      <c r="B136" s="42">
        <v>1138</v>
      </c>
    </row>
    <row r="137" spans="1:2" ht="12.75">
      <c r="A137" s="40" t="s">
        <v>289</v>
      </c>
      <c r="B137" s="42">
        <v>1137</v>
      </c>
    </row>
    <row r="138" spans="1:2" ht="12.75">
      <c r="A138" s="40" t="s">
        <v>290</v>
      </c>
      <c r="B138" s="42">
        <v>1136</v>
      </c>
    </row>
    <row r="139" spans="1:2" ht="12.75">
      <c r="A139" s="40" t="s">
        <v>291</v>
      </c>
      <c r="B139" s="42">
        <v>1135</v>
      </c>
    </row>
    <row r="140" spans="1:2" ht="12.75">
      <c r="A140" s="40" t="s">
        <v>292</v>
      </c>
      <c r="B140" s="42">
        <v>1134</v>
      </c>
    </row>
    <row r="141" spans="1:2" ht="12.75">
      <c r="A141" s="40" t="s">
        <v>293</v>
      </c>
      <c r="B141" s="42">
        <v>1133</v>
      </c>
    </row>
    <row r="142" spans="1:2" ht="12.75">
      <c r="A142" s="40" t="s">
        <v>294</v>
      </c>
      <c r="B142" s="42">
        <v>1132</v>
      </c>
    </row>
    <row r="143" spans="1:2" ht="12.75">
      <c r="A143" s="40" t="s">
        <v>295</v>
      </c>
      <c r="B143" s="42">
        <v>1131</v>
      </c>
    </row>
    <row r="144" spans="1:2" ht="12.75">
      <c r="A144" s="40" t="s">
        <v>296</v>
      </c>
      <c r="B144" s="42">
        <v>1130</v>
      </c>
    </row>
    <row r="145" spans="1:2" ht="12.75">
      <c r="A145" s="40" t="s">
        <v>297</v>
      </c>
      <c r="B145" s="42">
        <v>1129</v>
      </c>
    </row>
    <row r="146" spans="1:2" ht="12.75">
      <c r="A146" s="40" t="s">
        <v>298</v>
      </c>
      <c r="B146" s="42">
        <v>1128</v>
      </c>
    </row>
    <row r="147" spans="1:2" ht="12.75">
      <c r="A147" s="40" t="s">
        <v>299</v>
      </c>
      <c r="B147" s="42">
        <v>1127</v>
      </c>
    </row>
    <row r="148" spans="1:2" ht="12.75">
      <c r="A148" s="40" t="s">
        <v>300</v>
      </c>
      <c r="B148" s="42">
        <v>1126</v>
      </c>
    </row>
    <row r="149" spans="1:2" ht="12.75">
      <c r="A149" s="40" t="s">
        <v>301</v>
      </c>
      <c r="B149" s="42">
        <v>1125</v>
      </c>
    </row>
    <row r="150" spans="1:2" ht="12.75">
      <c r="A150" s="40" t="s">
        <v>302</v>
      </c>
      <c r="B150" s="42">
        <v>1124</v>
      </c>
    </row>
    <row r="151" spans="1:2" ht="12.75">
      <c r="A151" s="40" t="s">
        <v>303</v>
      </c>
      <c r="B151" s="42">
        <v>1123</v>
      </c>
    </row>
    <row r="152" spans="1:2" ht="12.75">
      <c r="A152" s="40" t="s">
        <v>304</v>
      </c>
      <c r="B152" s="42">
        <v>1122</v>
      </c>
    </row>
    <row r="153" spans="1:2" ht="12.75">
      <c r="A153" s="40" t="s">
        <v>305</v>
      </c>
      <c r="B153" s="42">
        <v>1121</v>
      </c>
    </row>
    <row r="154" spans="1:2" ht="12.75">
      <c r="A154" s="40" t="s">
        <v>306</v>
      </c>
      <c r="B154" s="42">
        <v>1120</v>
      </c>
    </row>
    <row r="155" spans="1:2" ht="12.75">
      <c r="A155" s="40" t="s">
        <v>307</v>
      </c>
      <c r="B155" s="42">
        <v>1119</v>
      </c>
    </row>
    <row r="156" spans="1:2" ht="12.75">
      <c r="A156" s="40" t="s">
        <v>308</v>
      </c>
      <c r="B156" s="42">
        <v>1118</v>
      </c>
    </row>
    <row r="157" spans="1:2" ht="12.75">
      <c r="A157" s="40" t="s">
        <v>309</v>
      </c>
      <c r="B157" s="42">
        <v>1117</v>
      </c>
    </row>
    <row r="158" spans="1:2" ht="12.75">
      <c r="A158" s="40" t="s">
        <v>310</v>
      </c>
      <c r="B158" s="42">
        <v>1116</v>
      </c>
    </row>
    <row r="159" spans="1:2" ht="12.75">
      <c r="A159" s="40" t="s">
        <v>311</v>
      </c>
      <c r="B159" s="42">
        <v>1115</v>
      </c>
    </row>
    <row r="160" spans="1:2" ht="12.75">
      <c r="A160" s="40" t="s">
        <v>312</v>
      </c>
      <c r="B160" s="42">
        <v>1114</v>
      </c>
    </row>
    <row r="161" spans="1:2" ht="12.75">
      <c r="A161" s="40" t="s">
        <v>313</v>
      </c>
      <c r="B161" s="42">
        <v>1113</v>
      </c>
    </row>
    <row r="162" spans="1:2" ht="12.75">
      <c r="A162" s="40" t="s">
        <v>314</v>
      </c>
      <c r="B162" s="42">
        <v>1112</v>
      </c>
    </row>
    <row r="163" spans="1:2" ht="12.75">
      <c r="A163" s="40" t="s">
        <v>315</v>
      </c>
      <c r="B163" s="42">
        <v>1111</v>
      </c>
    </row>
    <row r="164" spans="1:2" ht="12.75">
      <c r="A164" s="40" t="s">
        <v>316</v>
      </c>
      <c r="B164" s="42">
        <v>1110</v>
      </c>
    </row>
    <row r="165" spans="1:2" ht="12.75">
      <c r="A165" s="40" t="s">
        <v>317</v>
      </c>
      <c r="B165" s="42">
        <v>1109</v>
      </c>
    </row>
    <row r="166" spans="1:2" ht="12.75">
      <c r="A166" s="40" t="s">
        <v>318</v>
      </c>
      <c r="B166" s="42">
        <v>1108</v>
      </c>
    </row>
    <row r="167" spans="1:2" ht="12.75">
      <c r="A167" s="40" t="s">
        <v>319</v>
      </c>
      <c r="B167" s="42">
        <v>1107</v>
      </c>
    </row>
    <row r="168" spans="1:2" ht="12.75">
      <c r="A168" s="40" t="s">
        <v>320</v>
      </c>
      <c r="B168" s="42">
        <v>1106</v>
      </c>
    </row>
    <row r="169" spans="1:2" ht="12.75">
      <c r="A169" s="40" t="s">
        <v>321</v>
      </c>
      <c r="B169" s="42">
        <v>1105</v>
      </c>
    </row>
    <row r="170" spans="1:2" ht="12.75">
      <c r="A170" s="40" t="s">
        <v>322</v>
      </c>
      <c r="B170" s="42">
        <v>1104</v>
      </c>
    </row>
    <row r="171" spans="1:2" ht="12.75">
      <c r="A171" s="40" t="s">
        <v>323</v>
      </c>
      <c r="B171" s="42">
        <v>1103</v>
      </c>
    </row>
    <row r="172" spans="1:2" ht="12.75">
      <c r="A172" s="40" t="s">
        <v>324</v>
      </c>
      <c r="B172" s="42">
        <v>1102</v>
      </c>
    </row>
    <row r="173" spans="1:2" ht="12.75">
      <c r="A173" s="40" t="s">
        <v>325</v>
      </c>
      <c r="B173" s="42">
        <v>1101</v>
      </c>
    </row>
    <row r="174" spans="1:2" ht="12.75">
      <c r="A174" s="40" t="s">
        <v>326</v>
      </c>
      <c r="B174" s="42">
        <v>1100</v>
      </c>
    </row>
    <row r="175" spans="1:2" ht="12.75">
      <c r="A175" s="40" t="s">
        <v>327</v>
      </c>
      <c r="B175" s="42">
        <v>1099</v>
      </c>
    </row>
    <row r="176" spans="1:2" ht="12.75">
      <c r="A176" s="40" t="s">
        <v>328</v>
      </c>
      <c r="B176" s="42">
        <v>1098</v>
      </c>
    </row>
    <row r="177" spans="1:2" ht="12.75">
      <c r="A177" s="40" t="s">
        <v>329</v>
      </c>
      <c r="B177" s="42">
        <v>1097</v>
      </c>
    </row>
    <row r="178" spans="1:2" ht="12.75">
      <c r="A178" s="40" t="s">
        <v>330</v>
      </c>
      <c r="B178" s="42">
        <v>1096</v>
      </c>
    </row>
    <row r="179" spans="1:2" ht="12.75">
      <c r="A179" s="40" t="s">
        <v>331</v>
      </c>
      <c r="B179" s="42">
        <v>1095</v>
      </c>
    </row>
    <row r="180" spans="1:2" ht="12.75">
      <c r="A180" s="40" t="s">
        <v>332</v>
      </c>
      <c r="B180" s="42">
        <v>1094</v>
      </c>
    </row>
    <row r="181" spans="1:2" ht="12.75">
      <c r="A181" s="40" t="s">
        <v>333</v>
      </c>
      <c r="B181" s="42">
        <v>1093</v>
      </c>
    </row>
    <row r="182" spans="1:2" ht="12.75">
      <c r="A182" s="40" t="s">
        <v>334</v>
      </c>
      <c r="B182" s="42">
        <v>1092</v>
      </c>
    </row>
    <row r="183" spans="1:2" ht="12.75">
      <c r="A183" s="40" t="s">
        <v>335</v>
      </c>
      <c r="B183" s="42">
        <v>1091</v>
      </c>
    </row>
    <row r="184" spans="1:2" ht="12.75">
      <c r="A184" s="40" t="s">
        <v>336</v>
      </c>
      <c r="B184" s="42">
        <v>1090</v>
      </c>
    </row>
    <row r="185" spans="1:2" ht="12.75">
      <c r="A185" s="40" t="s">
        <v>337</v>
      </c>
      <c r="B185" s="42">
        <v>1089</v>
      </c>
    </row>
    <row r="186" spans="1:2" ht="12.75">
      <c r="A186" s="40" t="s">
        <v>338</v>
      </c>
      <c r="B186" s="42">
        <v>1088</v>
      </c>
    </row>
    <row r="187" spans="1:2" ht="12.75">
      <c r="A187" s="40" t="s">
        <v>339</v>
      </c>
      <c r="B187" s="42">
        <v>1087</v>
      </c>
    </row>
    <row r="188" spans="1:2" ht="12.75">
      <c r="A188" s="40" t="s">
        <v>340</v>
      </c>
      <c r="B188" s="42">
        <v>1086</v>
      </c>
    </row>
    <row r="189" spans="1:2" ht="12.75">
      <c r="A189" s="40" t="s">
        <v>341</v>
      </c>
      <c r="B189" s="42">
        <v>1085</v>
      </c>
    </row>
    <row r="190" spans="1:2" ht="12.75">
      <c r="A190" s="40" t="s">
        <v>342</v>
      </c>
      <c r="B190" s="42">
        <v>1084</v>
      </c>
    </row>
    <row r="191" spans="1:2" ht="12.75">
      <c r="A191" s="40" t="s">
        <v>343</v>
      </c>
      <c r="B191" s="42">
        <v>1083</v>
      </c>
    </row>
    <row r="192" spans="1:2" ht="12.75">
      <c r="A192" s="40" t="s">
        <v>344</v>
      </c>
      <c r="B192" s="42">
        <v>1082</v>
      </c>
    </row>
    <row r="193" spans="1:2" ht="12.75">
      <c r="A193" s="40" t="s">
        <v>345</v>
      </c>
      <c r="B193" s="42">
        <v>1081</v>
      </c>
    </row>
    <row r="194" spans="1:2" ht="12.75">
      <c r="A194" s="40" t="s">
        <v>346</v>
      </c>
      <c r="B194" s="42">
        <v>1080</v>
      </c>
    </row>
    <row r="195" spans="1:2" ht="12.75">
      <c r="A195" s="40" t="s">
        <v>347</v>
      </c>
      <c r="B195" s="42">
        <v>1079</v>
      </c>
    </row>
    <row r="196" spans="1:2" ht="12.75">
      <c r="A196" s="40" t="s">
        <v>348</v>
      </c>
      <c r="B196" s="42">
        <v>1078</v>
      </c>
    </row>
    <row r="197" spans="1:2" ht="12.75">
      <c r="A197" s="40" t="s">
        <v>349</v>
      </c>
      <c r="B197" s="42">
        <v>1077</v>
      </c>
    </row>
    <row r="198" spans="1:2" ht="12.75">
      <c r="A198" s="40" t="s">
        <v>350</v>
      </c>
      <c r="B198" s="42">
        <v>1076</v>
      </c>
    </row>
    <row r="199" spans="1:2" ht="12.75">
      <c r="A199" s="40" t="s">
        <v>351</v>
      </c>
      <c r="B199" s="42">
        <v>1075</v>
      </c>
    </row>
    <row r="200" spans="1:2" ht="12.75">
      <c r="A200" s="40" t="s">
        <v>352</v>
      </c>
      <c r="B200" s="42">
        <v>1074</v>
      </c>
    </row>
    <row r="201" spans="1:2" ht="12.75">
      <c r="A201" s="40" t="s">
        <v>353</v>
      </c>
      <c r="B201" s="42">
        <v>1073</v>
      </c>
    </row>
    <row r="202" spans="1:2" ht="12.75">
      <c r="A202" s="40" t="s">
        <v>354</v>
      </c>
      <c r="B202" s="42">
        <v>1072</v>
      </c>
    </row>
    <row r="203" spans="1:2" ht="12.75">
      <c r="A203" s="40" t="s">
        <v>355</v>
      </c>
      <c r="B203" s="42">
        <v>1071</v>
      </c>
    </row>
    <row r="204" spans="1:2" ht="12.75">
      <c r="A204" s="40" t="s">
        <v>356</v>
      </c>
      <c r="B204" s="42">
        <v>1070</v>
      </c>
    </row>
    <row r="205" spans="1:2" ht="12.75">
      <c r="A205" s="40" t="s">
        <v>357</v>
      </c>
      <c r="B205" s="42">
        <v>1069</v>
      </c>
    </row>
    <row r="206" spans="1:2" ht="12.75">
      <c r="A206" s="40" t="s">
        <v>358</v>
      </c>
      <c r="B206" s="42">
        <v>1068</v>
      </c>
    </row>
    <row r="207" spans="1:2" ht="12.75">
      <c r="A207" s="40" t="s">
        <v>359</v>
      </c>
      <c r="B207" s="42">
        <v>1067</v>
      </c>
    </row>
    <row r="208" spans="1:2" ht="12.75">
      <c r="A208" s="40" t="s">
        <v>360</v>
      </c>
      <c r="B208" s="42">
        <v>1066</v>
      </c>
    </row>
    <row r="209" spans="1:2" ht="12.75">
      <c r="A209" s="40" t="s">
        <v>361</v>
      </c>
      <c r="B209" s="42">
        <v>1065</v>
      </c>
    </row>
    <row r="210" spans="1:2" ht="12.75">
      <c r="A210" s="40" t="s">
        <v>362</v>
      </c>
      <c r="B210" s="42">
        <v>1064</v>
      </c>
    </row>
    <row r="211" spans="1:2" ht="12.75">
      <c r="A211" s="40" t="s">
        <v>363</v>
      </c>
      <c r="B211" s="42">
        <v>1063</v>
      </c>
    </row>
    <row r="212" spans="1:2" ht="12.75">
      <c r="A212" s="40" t="s">
        <v>364</v>
      </c>
      <c r="B212" s="42">
        <v>1062</v>
      </c>
    </row>
    <row r="213" spans="1:2" ht="12.75">
      <c r="A213" s="40" t="s">
        <v>365</v>
      </c>
      <c r="B213" s="42">
        <v>1061</v>
      </c>
    </row>
    <row r="214" spans="1:2" ht="12.75">
      <c r="A214" s="40" t="s">
        <v>366</v>
      </c>
      <c r="B214" s="42">
        <v>1060</v>
      </c>
    </row>
    <row r="215" spans="1:2" ht="12.75">
      <c r="A215" s="40" t="s">
        <v>367</v>
      </c>
      <c r="B215" s="42">
        <v>1059</v>
      </c>
    </row>
    <row r="216" spans="1:2" ht="12.75">
      <c r="A216" s="40" t="s">
        <v>368</v>
      </c>
      <c r="B216" s="42">
        <v>1058</v>
      </c>
    </row>
    <row r="217" spans="1:2" ht="12.75">
      <c r="A217" s="40" t="s">
        <v>369</v>
      </c>
      <c r="B217" s="42">
        <v>1057</v>
      </c>
    </row>
    <row r="218" spans="1:2" ht="12.75">
      <c r="A218" s="40" t="s">
        <v>370</v>
      </c>
      <c r="B218" s="42">
        <v>1056</v>
      </c>
    </row>
    <row r="219" spans="1:2" ht="12.75">
      <c r="A219" s="40" t="s">
        <v>371</v>
      </c>
      <c r="B219" s="42">
        <v>1055</v>
      </c>
    </row>
    <row r="220" spans="1:2" ht="12.75">
      <c r="A220" s="40" t="s">
        <v>372</v>
      </c>
      <c r="B220" s="42">
        <v>1054</v>
      </c>
    </row>
    <row r="221" spans="1:2" ht="12.75">
      <c r="A221" s="40" t="s">
        <v>373</v>
      </c>
      <c r="B221" s="42">
        <v>1053</v>
      </c>
    </row>
    <row r="222" spans="1:2" ht="12.75">
      <c r="A222" s="40" t="s">
        <v>374</v>
      </c>
      <c r="B222" s="42">
        <v>1052</v>
      </c>
    </row>
    <row r="223" spans="1:2" ht="12.75">
      <c r="A223" s="40" t="s">
        <v>375</v>
      </c>
      <c r="B223" s="42">
        <v>1051</v>
      </c>
    </row>
    <row r="224" spans="1:2" ht="12.75">
      <c r="A224" s="40" t="s">
        <v>376</v>
      </c>
      <c r="B224" s="42">
        <v>1050</v>
      </c>
    </row>
    <row r="225" spans="1:2" ht="12.75">
      <c r="A225" s="40" t="s">
        <v>377</v>
      </c>
      <c r="B225" s="42">
        <v>1049</v>
      </c>
    </row>
    <row r="226" spans="1:2" ht="12.75">
      <c r="A226" s="40" t="s">
        <v>378</v>
      </c>
      <c r="B226" s="42">
        <v>1048</v>
      </c>
    </row>
    <row r="227" spans="1:2" ht="12.75">
      <c r="A227" s="40" t="s">
        <v>379</v>
      </c>
      <c r="B227" s="42">
        <v>1047</v>
      </c>
    </row>
    <row r="228" spans="1:2" ht="12.75">
      <c r="A228" s="40" t="s">
        <v>380</v>
      </c>
      <c r="B228" s="42">
        <v>1046</v>
      </c>
    </row>
    <row r="229" spans="1:2" ht="12.75">
      <c r="A229" s="40" t="s">
        <v>381</v>
      </c>
      <c r="B229" s="42">
        <v>1045</v>
      </c>
    </row>
    <row r="230" spans="1:2" ht="12.75">
      <c r="A230" s="40" t="s">
        <v>382</v>
      </c>
      <c r="B230" s="42">
        <v>1044</v>
      </c>
    </row>
    <row r="231" spans="1:2" ht="12.75">
      <c r="A231" s="40" t="s">
        <v>383</v>
      </c>
      <c r="B231" s="42">
        <v>1043</v>
      </c>
    </row>
    <row r="232" spans="1:2" ht="12.75">
      <c r="A232" s="40" t="s">
        <v>384</v>
      </c>
      <c r="B232" s="42">
        <v>1042</v>
      </c>
    </row>
    <row r="233" spans="1:2" ht="12.75">
      <c r="A233" s="40" t="s">
        <v>385</v>
      </c>
      <c r="B233" s="42">
        <v>1041</v>
      </c>
    </row>
    <row r="234" spans="1:2" ht="12.75">
      <c r="A234" s="40" t="s">
        <v>386</v>
      </c>
      <c r="B234" s="42">
        <v>1040</v>
      </c>
    </row>
    <row r="235" spans="1:2" ht="12.75">
      <c r="A235" s="40" t="s">
        <v>387</v>
      </c>
      <c r="B235" s="42">
        <v>1039</v>
      </c>
    </row>
    <row r="236" spans="1:2" ht="12.75">
      <c r="A236" s="40" t="s">
        <v>388</v>
      </c>
      <c r="B236" s="42">
        <v>1038</v>
      </c>
    </row>
    <row r="237" spans="1:2" ht="12.75">
      <c r="A237" s="40" t="s">
        <v>389</v>
      </c>
      <c r="B237" s="42">
        <v>1037</v>
      </c>
    </row>
    <row r="238" spans="1:2" ht="12.75">
      <c r="A238" s="40" t="s">
        <v>390</v>
      </c>
      <c r="B238" s="42">
        <v>1036</v>
      </c>
    </row>
    <row r="239" spans="1:2" ht="12.75">
      <c r="A239" s="40" t="s">
        <v>391</v>
      </c>
      <c r="B239" s="42">
        <v>1035</v>
      </c>
    </row>
    <row r="240" spans="1:2" ht="12.75">
      <c r="A240" s="40" t="s">
        <v>392</v>
      </c>
      <c r="B240" s="42">
        <v>1034</v>
      </c>
    </row>
    <row r="241" spans="1:2" ht="12.75">
      <c r="A241" s="40" t="s">
        <v>393</v>
      </c>
      <c r="B241" s="42">
        <v>1033</v>
      </c>
    </row>
    <row r="242" spans="1:2" ht="12.75">
      <c r="A242" s="40" t="s">
        <v>394</v>
      </c>
      <c r="B242" s="42">
        <v>1032</v>
      </c>
    </row>
    <row r="243" spans="1:2" ht="12.75">
      <c r="A243" s="40" t="s">
        <v>395</v>
      </c>
      <c r="B243" s="42">
        <v>1031</v>
      </c>
    </row>
    <row r="244" spans="1:2" ht="12.75">
      <c r="A244" s="40" t="s">
        <v>396</v>
      </c>
      <c r="B244" s="42">
        <v>1030</v>
      </c>
    </row>
    <row r="245" spans="1:2" ht="12.75">
      <c r="A245" s="40" t="s">
        <v>397</v>
      </c>
      <c r="B245" s="42">
        <v>1029</v>
      </c>
    </row>
    <row r="246" spans="1:2" ht="12.75">
      <c r="A246" s="40" t="s">
        <v>398</v>
      </c>
      <c r="B246" s="42">
        <v>1028</v>
      </c>
    </row>
    <row r="247" spans="1:2" ht="12.75">
      <c r="A247" s="40" t="s">
        <v>399</v>
      </c>
      <c r="B247" s="42">
        <v>1027</v>
      </c>
    </row>
    <row r="248" spans="1:2" ht="12.75">
      <c r="A248" s="40" t="s">
        <v>400</v>
      </c>
      <c r="B248" s="42">
        <v>1026</v>
      </c>
    </row>
    <row r="249" spans="1:2" ht="12.75">
      <c r="A249" s="40" t="s">
        <v>401</v>
      </c>
      <c r="B249" s="42">
        <v>1025</v>
      </c>
    </row>
    <row r="250" spans="1:2" ht="12.75">
      <c r="A250" s="40" t="s">
        <v>402</v>
      </c>
      <c r="B250" s="42">
        <v>1024</v>
      </c>
    </row>
    <row r="251" spans="1:2" ht="12.75">
      <c r="A251" s="40" t="s">
        <v>403</v>
      </c>
      <c r="B251" s="42">
        <v>1023</v>
      </c>
    </row>
    <row r="252" spans="1:2" ht="12.75">
      <c r="A252" s="40" t="s">
        <v>404</v>
      </c>
      <c r="B252" s="42">
        <v>1022</v>
      </c>
    </row>
    <row r="253" spans="1:2" ht="12.75">
      <c r="A253" s="40" t="s">
        <v>405</v>
      </c>
      <c r="B253" s="42">
        <v>1021</v>
      </c>
    </row>
    <row r="254" spans="1:2" ht="12.75">
      <c r="A254" s="40" t="s">
        <v>406</v>
      </c>
      <c r="B254" s="42">
        <v>1020</v>
      </c>
    </row>
    <row r="255" spans="1:2" ht="12.75">
      <c r="A255" s="40" t="s">
        <v>407</v>
      </c>
      <c r="B255" s="42">
        <v>1019</v>
      </c>
    </row>
    <row r="256" spans="1:2" ht="12.75">
      <c r="A256" s="40" t="s">
        <v>408</v>
      </c>
      <c r="B256" s="42">
        <v>1018</v>
      </c>
    </row>
    <row r="257" spans="1:2" ht="12.75">
      <c r="A257" s="40" t="s">
        <v>409</v>
      </c>
      <c r="B257" s="42">
        <v>1017</v>
      </c>
    </row>
    <row r="258" spans="1:2" ht="12.75">
      <c r="A258" s="40" t="s">
        <v>410</v>
      </c>
      <c r="B258" s="42">
        <v>1016</v>
      </c>
    </row>
    <row r="259" spans="1:2" ht="12.75">
      <c r="A259" s="40" t="s">
        <v>411</v>
      </c>
      <c r="B259" s="42">
        <v>1015</v>
      </c>
    </row>
    <row r="260" spans="1:2" ht="12.75">
      <c r="A260" s="40" t="s">
        <v>412</v>
      </c>
      <c r="B260" s="42">
        <v>1014</v>
      </c>
    </row>
    <row r="261" spans="1:2" ht="12.75">
      <c r="A261" s="40" t="s">
        <v>413</v>
      </c>
      <c r="B261" s="42">
        <v>1013</v>
      </c>
    </row>
    <row r="262" spans="1:2" ht="12.75">
      <c r="A262" s="40" t="s">
        <v>414</v>
      </c>
      <c r="B262" s="42">
        <v>1012</v>
      </c>
    </row>
    <row r="263" spans="1:2" ht="12.75">
      <c r="A263" s="40" t="s">
        <v>415</v>
      </c>
      <c r="B263" s="42">
        <v>1011</v>
      </c>
    </row>
    <row r="264" spans="1:2" ht="12.75">
      <c r="A264" s="40" t="s">
        <v>416</v>
      </c>
      <c r="B264" s="42">
        <v>1010</v>
      </c>
    </row>
    <row r="265" spans="1:2" ht="12.75">
      <c r="A265" s="40" t="s">
        <v>417</v>
      </c>
      <c r="B265" s="42">
        <v>1009</v>
      </c>
    </row>
    <row r="266" spans="1:2" ht="12.75">
      <c r="A266" s="40" t="s">
        <v>418</v>
      </c>
      <c r="B266" s="42">
        <v>1008</v>
      </c>
    </row>
    <row r="267" spans="1:2" ht="12.75">
      <c r="A267" s="40" t="s">
        <v>419</v>
      </c>
      <c r="B267" s="42">
        <v>1007</v>
      </c>
    </row>
    <row r="268" spans="1:2" ht="12.75">
      <c r="A268" s="40" t="s">
        <v>420</v>
      </c>
      <c r="B268" s="42">
        <v>1006</v>
      </c>
    </row>
    <row r="269" spans="1:2" ht="12.75">
      <c r="A269" s="40" t="s">
        <v>421</v>
      </c>
      <c r="B269" s="42">
        <v>1005</v>
      </c>
    </row>
    <row r="270" spans="1:2" ht="12.75">
      <c r="A270" s="40" t="s">
        <v>422</v>
      </c>
      <c r="B270" s="42">
        <v>1004</v>
      </c>
    </row>
    <row r="271" spans="1:2" ht="12.75">
      <c r="A271" s="40" t="s">
        <v>423</v>
      </c>
      <c r="B271" s="42">
        <v>1003</v>
      </c>
    </row>
    <row r="272" spans="1:2" ht="12.75">
      <c r="A272" s="40" t="s">
        <v>424</v>
      </c>
      <c r="B272" s="42">
        <v>1002</v>
      </c>
    </row>
    <row r="273" spans="1:2" ht="12.75">
      <c r="A273" s="40" t="s">
        <v>425</v>
      </c>
      <c r="B273" s="42">
        <v>1001</v>
      </c>
    </row>
    <row r="274" spans="1:2" ht="12.75">
      <c r="A274" s="40" t="s">
        <v>426</v>
      </c>
      <c r="B274" s="42">
        <v>1000</v>
      </c>
    </row>
    <row r="275" spans="1:2" ht="12.75">
      <c r="A275" s="40" t="s">
        <v>427</v>
      </c>
      <c r="B275" s="42">
        <v>999</v>
      </c>
    </row>
    <row r="276" spans="1:2" ht="12.75">
      <c r="A276" s="40" t="s">
        <v>428</v>
      </c>
      <c r="B276" s="42">
        <v>998</v>
      </c>
    </row>
    <row r="277" spans="1:2" ht="12.75">
      <c r="A277" s="40" t="s">
        <v>429</v>
      </c>
      <c r="B277" s="42">
        <v>997</v>
      </c>
    </row>
    <row r="278" spans="1:2" ht="12.75">
      <c r="A278" s="40" t="s">
        <v>430</v>
      </c>
      <c r="B278" s="42">
        <v>996</v>
      </c>
    </row>
    <row r="279" spans="1:2" ht="12.75">
      <c r="A279" s="40" t="s">
        <v>431</v>
      </c>
      <c r="B279" s="42">
        <v>995</v>
      </c>
    </row>
    <row r="280" spans="1:2" ht="12.75">
      <c r="A280" s="40" t="s">
        <v>432</v>
      </c>
      <c r="B280" s="42">
        <v>994</v>
      </c>
    </row>
    <row r="281" spans="1:2" ht="12.75">
      <c r="A281" s="40" t="s">
        <v>433</v>
      </c>
      <c r="B281" s="42">
        <v>993</v>
      </c>
    </row>
    <row r="282" spans="1:2" ht="12.75">
      <c r="A282" s="40" t="s">
        <v>434</v>
      </c>
      <c r="B282" s="42">
        <v>992</v>
      </c>
    </row>
    <row r="283" spans="1:2" ht="12.75">
      <c r="A283" s="40" t="s">
        <v>435</v>
      </c>
      <c r="B283" s="42">
        <v>991</v>
      </c>
    </row>
    <row r="284" spans="1:2" ht="12.75">
      <c r="A284" s="40" t="s">
        <v>436</v>
      </c>
      <c r="B284" s="42">
        <v>990</v>
      </c>
    </row>
    <row r="285" spans="1:2" ht="12.75">
      <c r="A285" s="40" t="s">
        <v>437</v>
      </c>
      <c r="B285" s="42">
        <v>989</v>
      </c>
    </row>
    <row r="286" spans="1:2" ht="12.75">
      <c r="A286" s="40" t="s">
        <v>438</v>
      </c>
      <c r="B286" s="42">
        <v>988</v>
      </c>
    </row>
    <row r="287" spans="1:2" ht="12.75">
      <c r="A287" s="40" t="s">
        <v>439</v>
      </c>
      <c r="B287" s="42">
        <v>987</v>
      </c>
    </row>
    <row r="288" spans="1:2" ht="12.75">
      <c r="A288" s="40" t="s">
        <v>440</v>
      </c>
      <c r="B288" s="42">
        <v>986</v>
      </c>
    </row>
    <row r="289" spans="1:2" ht="12.75">
      <c r="A289" s="40" t="s">
        <v>441</v>
      </c>
      <c r="B289" s="42">
        <v>985</v>
      </c>
    </row>
    <row r="290" spans="1:2" ht="12.75">
      <c r="A290" s="40" t="s">
        <v>442</v>
      </c>
      <c r="B290" s="42">
        <v>984</v>
      </c>
    </row>
    <row r="291" spans="1:2" ht="12.75">
      <c r="A291" s="40" t="s">
        <v>443</v>
      </c>
      <c r="B291" s="42">
        <v>983</v>
      </c>
    </row>
    <row r="292" spans="1:2" ht="12.75">
      <c r="A292" s="40" t="s">
        <v>444</v>
      </c>
      <c r="B292" s="42">
        <v>982</v>
      </c>
    </row>
    <row r="293" spans="1:2" ht="12.75">
      <c r="A293" s="40" t="s">
        <v>445</v>
      </c>
      <c r="B293" s="42">
        <v>981</v>
      </c>
    </row>
    <row r="294" spans="1:2" ht="12.75">
      <c r="A294" s="40" t="s">
        <v>446</v>
      </c>
      <c r="B294" s="42">
        <v>980</v>
      </c>
    </row>
    <row r="295" spans="1:2" ht="12.75">
      <c r="A295" s="40" t="s">
        <v>447</v>
      </c>
      <c r="B295" s="42">
        <v>979</v>
      </c>
    </row>
    <row r="296" spans="1:2" ht="12.75">
      <c r="A296" s="40" t="s">
        <v>448</v>
      </c>
      <c r="B296" s="42">
        <v>978</v>
      </c>
    </row>
    <row r="297" spans="1:2" ht="12.75">
      <c r="A297" s="40" t="s">
        <v>449</v>
      </c>
      <c r="B297" s="42">
        <v>977</v>
      </c>
    </row>
    <row r="298" spans="1:2" ht="12.75">
      <c r="A298" s="40" t="s">
        <v>450</v>
      </c>
      <c r="B298" s="42">
        <v>976</v>
      </c>
    </row>
    <row r="299" spans="1:2" ht="12.75">
      <c r="A299" s="40" t="s">
        <v>451</v>
      </c>
      <c r="B299" s="42">
        <v>975</v>
      </c>
    </row>
    <row r="300" spans="1:2" ht="12.75">
      <c r="A300" s="40" t="s">
        <v>452</v>
      </c>
      <c r="B300" s="42">
        <v>974</v>
      </c>
    </row>
    <row r="301" spans="1:2" ht="12.75">
      <c r="A301" s="40" t="s">
        <v>453</v>
      </c>
      <c r="B301" s="42">
        <v>973</v>
      </c>
    </row>
    <row r="302" spans="1:2" ht="12.75">
      <c r="A302" s="40" t="s">
        <v>454</v>
      </c>
      <c r="B302" s="42">
        <v>972</v>
      </c>
    </row>
    <row r="303" spans="1:2" ht="12.75">
      <c r="A303" s="40" t="s">
        <v>455</v>
      </c>
      <c r="B303" s="42">
        <v>971</v>
      </c>
    </row>
    <row r="304" spans="1:2" ht="12.75">
      <c r="A304" s="40" t="s">
        <v>456</v>
      </c>
      <c r="B304" s="42">
        <v>970</v>
      </c>
    </row>
    <row r="305" spans="1:2" ht="12.75">
      <c r="A305" s="40" t="s">
        <v>457</v>
      </c>
      <c r="B305" s="42">
        <v>969</v>
      </c>
    </row>
    <row r="306" spans="1:2" ht="12.75">
      <c r="A306" s="40" t="s">
        <v>458</v>
      </c>
      <c r="B306" s="42">
        <v>968</v>
      </c>
    </row>
    <row r="307" spans="1:2" ht="12.75">
      <c r="A307" s="40" t="s">
        <v>459</v>
      </c>
      <c r="B307" s="42">
        <v>967</v>
      </c>
    </row>
    <row r="308" spans="1:2" ht="12.75">
      <c r="A308" s="40" t="s">
        <v>460</v>
      </c>
      <c r="B308" s="42">
        <v>966</v>
      </c>
    </row>
    <row r="309" spans="1:2" ht="12.75">
      <c r="A309" s="40" t="s">
        <v>461</v>
      </c>
      <c r="B309" s="42">
        <v>965</v>
      </c>
    </row>
    <row r="310" spans="1:2" ht="12.75">
      <c r="A310" s="40" t="s">
        <v>462</v>
      </c>
      <c r="B310" s="42">
        <v>964</v>
      </c>
    </row>
    <row r="311" spans="1:2" ht="12.75">
      <c r="A311" s="40" t="s">
        <v>463</v>
      </c>
      <c r="B311" s="42">
        <v>963</v>
      </c>
    </row>
    <row r="312" spans="1:2" ht="12.75">
      <c r="A312" s="40" t="s">
        <v>464</v>
      </c>
      <c r="B312" s="42">
        <v>962</v>
      </c>
    </row>
    <row r="313" spans="1:2" ht="12.75">
      <c r="A313" s="40" t="s">
        <v>465</v>
      </c>
      <c r="B313" s="42">
        <v>961</v>
      </c>
    </row>
    <row r="314" spans="1:2" ht="12.75">
      <c r="A314" s="40" t="s">
        <v>466</v>
      </c>
      <c r="B314" s="42">
        <v>960</v>
      </c>
    </row>
    <row r="315" spans="1:2" ht="12.75">
      <c r="A315" s="40" t="s">
        <v>467</v>
      </c>
      <c r="B315" s="42">
        <v>959</v>
      </c>
    </row>
    <row r="316" spans="1:2" ht="12.75">
      <c r="A316" s="40" t="s">
        <v>468</v>
      </c>
      <c r="B316" s="42">
        <v>958</v>
      </c>
    </row>
    <row r="317" spans="1:2" ht="12.75">
      <c r="A317" s="40" t="s">
        <v>469</v>
      </c>
      <c r="B317" s="42">
        <v>957</v>
      </c>
    </row>
    <row r="318" spans="1:2" ht="12.75">
      <c r="A318" s="40" t="s">
        <v>470</v>
      </c>
      <c r="B318" s="42">
        <v>956</v>
      </c>
    </row>
    <row r="319" spans="1:2" ht="12.75">
      <c r="A319" s="40" t="s">
        <v>471</v>
      </c>
      <c r="B319" s="42">
        <v>955</v>
      </c>
    </row>
    <row r="320" spans="1:2" ht="12.75">
      <c r="A320" s="40" t="s">
        <v>472</v>
      </c>
      <c r="B320" s="42">
        <v>954</v>
      </c>
    </row>
    <row r="321" spans="1:2" ht="12.75">
      <c r="A321" s="40" t="s">
        <v>473</v>
      </c>
      <c r="B321" s="42">
        <v>953</v>
      </c>
    </row>
    <row r="322" spans="1:2" ht="12.75">
      <c r="A322" s="40" t="s">
        <v>474</v>
      </c>
      <c r="B322" s="42">
        <v>952</v>
      </c>
    </row>
    <row r="323" spans="1:2" ht="12.75">
      <c r="A323" s="40" t="s">
        <v>475</v>
      </c>
      <c r="B323" s="42">
        <v>951</v>
      </c>
    </row>
    <row r="324" spans="1:2" ht="12.75">
      <c r="A324" s="40" t="s">
        <v>476</v>
      </c>
      <c r="B324" s="42">
        <v>950</v>
      </c>
    </row>
    <row r="325" spans="1:2" ht="12.75">
      <c r="A325" s="40" t="s">
        <v>477</v>
      </c>
      <c r="B325" s="42">
        <v>949</v>
      </c>
    </row>
    <row r="326" spans="1:2" ht="12.75">
      <c r="A326" s="40" t="s">
        <v>478</v>
      </c>
      <c r="B326" s="42">
        <v>948</v>
      </c>
    </row>
    <row r="327" spans="1:2" ht="12.75">
      <c r="A327" s="40" t="s">
        <v>479</v>
      </c>
      <c r="B327" s="42">
        <v>947</v>
      </c>
    </row>
    <row r="328" spans="1:2" ht="12.75">
      <c r="A328" s="40" t="s">
        <v>480</v>
      </c>
      <c r="B328" s="42">
        <v>946</v>
      </c>
    </row>
    <row r="329" spans="1:2" ht="12.75">
      <c r="A329" s="40" t="s">
        <v>481</v>
      </c>
      <c r="B329" s="42">
        <v>945</v>
      </c>
    </row>
    <row r="330" spans="1:2" ht="12.75">
      <c r="A330" s="40" t="s">
        <v>482</v>
      </c>
      <c r="B330" s="42">
        <v>944</v>
      </c>
    </row>
    <row r="331" spans="1:2" ht="12.75">
      <c r="A331" s="40" t="s">
        <v>483</v>
      </c>
      <c r="B331" s="42">
        <v>943</v>
      </c>
    </row>
    <row r="332" spans="1:2" ht="12.75">
      <c r="A332" s="40" t="s">
        <v>484</v>
      </c>
      <c r="B332" s="42">
        <v>942</v>
      </c>
    </row>
    <row r="333" spans="1:2" ht="12.75">
      <c r="A333" s="40" t="s">
        <v>485</v>
      </c>
      <c r="B333" s="42">
        <v>941</v>
      </c>
    </row>
    <row r="334" spans="1:2" ht="12.75">
      <c r="A334" s="40" t="s">
        <v>486</v>
      </c>
      <c r="B334" s="42">
        <v>940</v>
      </c>
    </row>
    <row r="335" spans="1:2" ht="12.75">
      <c r="A335" s="40" t="s">
        <v>487</v>
      </c>
      <c r="B335" s="42">
        <v>939</v>
      </c>
    </row>
    <row r="336" spans="1:2" ht="12.75">
      <c r="A336" s="40" t="s">
        <v>488</v>
      </c>
      <c r="B336" s="42">
        <v>938</v>
      </c>
    </row>
    <row r="337" spans="1:2" ht="12.75">
      <c r="A337" s="40" t="s">
        <v>489</v>
      </c>
      <c r="B337" s="42">
        <v>937</v>
      </c>
    </row>
    <row r="338" spans="1:2" ht="12.75">
      <c r="A338" s="40" t="s">
        <v>490</v>
      </c>
      <c r="B338" s="42">
        <v>936</v>
      </c>
    </row>
    <row r="339" spans="1:2" ht="12.75">
      <c r="A339" s="40" t="s">
        <v>491</v>
      </c>
      <c r="B339" s="42">
        <v>935</v>
      </c>
    </row>
    <row r="340" spans="1:2" ht="12.75">
      <c r="A340" s="40" t="s">
        <v>492</v>
      </c>
      <c r="B340" s="42">
        <v>934</v>
      </c>
    </row>
    <row r="341" spans="1:2" ht="12.75">
      <c r="A341" s="40" t="s">
        <v>493</v>
      </c>
      <c r="B341" s="42">
        <v>933</v>
      </c>
    </row>
    <row r="342" spans="1:2" ht="12.75">
      <c r="A342" s="40" t="s">
        <v>494</v>
      </c>
      <c r="B342" s="42">
        <v>932</v>
      </c>
    </row>
    <row r="343" spans="1:2" ht="12.75">
      <c r="A343" s="40" t="s">
        <v>495</v>
      </c>
      <c r="B343" s="42">
        <v>931</v>
      </c>
    </row>
    <row r="344" spans="1:2" ht="12.75">
      <c r="A344" s="40" t="s">
        <v>496</v>
      </c>
      <c r="B344" s="42">
        <v>930</v>
      </c>
    </row>
    <row r="345" spans="1:2" ht="12.75">
      <c r="A345" s="40" t="s">
        <v>497</v>
      </c>
      <c r="B345" s="42">
        <v>929</v>
      </c>
    </row>
    <row r="346" spans="1:2" ht="12.75">
      <c r="A346" s="40" t="s">
        <v>498</v>
      </c>
      <c r="B346" s="42">
        <v>928</v>
      </c>
    </row>
    <row r="347" spans="1:2" ht="12.75">
      <c r="A347" s="40" t="s">
        <v>499</v>
      </c>
      <c r="B347" s="42">
        <v>927</v>
      </c>
    </row>
    <row r="348" spans="1:2" ht="12.75">
      <c r="A348" s="40" t="s">
        <v>500</v>
      </c>
      <c r="B348" s="42">
        <v>926</v>
      </c>
    </row>
    <row r="349" spans="1:2" ht="12.75">
      <c r="A349" s="40" t="s">
        <v>501</v>
      </c>
      <c r="B349" s="42">
        <v>925</v>
      </c>
    </row>
    <row r="350" spans="1:2" ht="12.75">
      <c r="A350" s="40" t="s">
        <v>502</v>
      </c>
      <c r="B350" s="42">
        <v>924</v>
      </c>
    </row>
    <row r="351" spans="1:2" ht="12.75">
      <c r="A351" s="40" t="s">
        <v>503</v>
      </c>
      <c r="B351" s="42">
        <v>923</v>
      </c>
    </row>
    <row r="352" spans="1:2" ht="12.75">
      <c r="A352" s="40" t="s">
        <v>504</v>
      </c>
      <c r="B352" s="42">
        <v>922</v>
      </c>
    </row>
    <row r="353" spans="1:2" ht="12.75">
      <c r="A353" s="40" t="s">
        <v>505</v>
      </c>
      <c r="B353" s="42">
        <v>921</v>
      </c>
    </row>
    <row r="354" spans="1:2" ht="12.75">
      <c r="A354" s="40" t="s">
        <v>506</v>
      </c>
      <c r="B354" s="42">
        <v>920</v>
      </c>
    </row>
    <row r="355" spans="1:2" ht="12.75">
      <c r="A355" s="40" t="s">
        <v>507</v>
      </c>
      <c r="B355" s="42">
        <v>919</v>
      </c>
    </row>
    <row r="356" spans="1:2" ht="12.75">
      <c r="A356" s="40" t="s">
        <v>508</v>
      </c>
      <c r="B356" s="42">
        <v>918</v>
      </c>
    </row>
    <row r="357" spans="1:2" ht="12.75">
      <c r="A357" s="40" t="s">
        <v>509</v>
      </c>
      <c r="B357" s="42">
        <v>917</v>
      </c>
    </row>
    <row r="358" spans="1:2" ht="12.75">
      <c r="A358" s="40" t="s">
        <v>510</v>
      </c>
      <c r="B358" s="42">
        <v>916</v>
      </c>
    </row>
    <row r="359" spans="1:2" ht="12.75">
      <c r="A359" s="40" t="s">
        <v>511</v>
      </c>
      <c r="B359" s="42">
        <v>915</v>
      </c>
    </row>
    <row r="360" spans="1:2" ht="12.75">
      <c r="A360" s="40" t="s">
        <v>512</v>
      </c>
      <c r="B360" s="42">
        <v>914</v>
      </c>
    </row>
    <row r="361" spans="1:2" ht="12.75">
      <c r="A361" s="40" t="s">
        <v>513</v>
      </c>
      <c r="B361" s="42">
        <v>913</v>
      </c>
    </row>
    <row r="362" spans="1:2" ht="12.75">
      <c r="A362" s="40" t="s">
        <v>514</v>
      </c>
      <c r="B362" s="42">
        <v>912</v>
      </c>
    </row>
    <row r="363" spans="1:2" ht="12.75">
      <c r="A363" s="40" t="s">
        <v>515</v>
      </c>
      <c r="B363" s="42">
        <v>911</v>
      </c>
    </row>
    <row r="364" spans="1:2" ht="12.75">
      <c r="A364" s="40" t="s">
        <v>516</v>
      </c>
      <c r="B364" s="42">
        <v>910</v>
      </c>
    </row>
    <row r="365" spans="1:2" ht="12.75">
      <c r="A365" s="40" t="s">
        <v>517</v>
      </c>
      <c r="B365" s="42">
        <v>909</v>
      </c>
    </row>
    <row r="366" spans="1:2" ht="12.75">
      <c r="A366" s="40" t="s">
        <v>518</v>
      </c>
      <c r="B366" s="42">
        <v>908</v>
      </c>
    </row>
    <row r="367" spans="1:2" ht="12.75">
      <c r="A367" s="40" t="s">
        <v>519</v>
      </c>
      <c r="B367" s="42">
        <v>907</v>
      </c>
    </row>
    <row r="368" spans="1:2" ht="12.75">
      <c r="A368" s="40" t="s">
        <v>520</v>
      </c>
      <c r="B368" s="42">
        <v>906</v>
      </c>
    </row>
    <row r="369" spans="1:2" ht="12.75">
      <c r="A369" s="40" t="s">
        <v>521</v>
      </c>
      <c r="B369" s="42">
        <v>905</v>
      </c>
    </row>
    <row r="370" spans="1:2" ht="12.75">
      <c r="A370" s="40" t="s">
        <v>522</v>
      </c>
      <c r="B370" s="42">
        <v>904</v>
      </c>
    </row>
    <row r="371" spans="1:2" ht="12.75">
      <c r="A371" s="40" t="s">
        <v>523</v>
      </c>
      <c r="B371" s="42">
        <v>903</v>
      </c>
    </row>
    <row r="372" spans="1:2" ht="12.75">
      <c r="A372" s="40" t="s">
        <v>524</v>
      </c>
      <c r="B372" s="42">
        <v>902</v>
      </c>
    </row>
    <row r="373" spans="1:2" ht="12.75">
      <c r="A373" s="40" t="s">
        <v>525</v>
      </c>
      <c r="B373" s="42">
        <v>901</v>
      </c>
    </row>
    <row r="374" spans="1:2" ht="12.75">
      <c r="A374" s="40" t="s">
        <v>526</v>
      </c>
      <c r="B374" s="42">
        <v>900</v>
      </c>
    </row>
    <row r="375" spans="1:2" ht="12.75">
      <c r="A375" s="40" t="s">
        <v>527</v>
      </c>
      <c r="B375" s="42">
        <v>899</v>
      </c>
    </row>
    <row r="376" spans="1:2" ht="12.75">
      <c r="A376" s="40" t="s">
        <v>528</v>
      </c>
      <c r="B376" s="42">
        <v>898</v>
      </c>
    </row>
    <row r="377" spans="1:2" ht="12.75">
      <c r="A377" s="40" t="s">
        <v>529</v>
      </c>
      <c r="B377" s="42">
        <v>897</v>
      </c>
    </row>
    <row r="378" spans="1:2" ht="12.75">
      <c r="A378" s="40" t="s">
        <v>530</v>
      </c>
      <c r="B378" s="42">
        <v>896</v>
      </c>
    </row>
    <row r="379" spans="1:2" ht="12.75">
      <c r="A379" s="40" t="s">
        <v>531</v>
      </c>
      <c r="B379" s="42">
        <v>895</v>
      </c>
    </row>
    <row r="380" spans="1:2" ht="12.75">
      <c r="A380" s="40" t="s">
        <v>532</v>
      </c>
      <c r="B380" s="42">
        <v>894</v>
      </c>
    </row>
    <row r="381" spans="1:2" ht="12.75">
      <c r="A381" s="40" t="s">
        <v>533</v>
      </c>
      <c r="B381" s="42">
        <v>893</v>
      </c>
    </row>
    <row r="382" spans="1:2" ht="12.75">
      <c r="A382" s="40" t="s">
        <v>534</v>
      </c>
      <c r="B382" s="42">
        <v>892</v>
      </c>
    </row>
    <row r="383" spans="1:2" ht="12.75">
      <c r="A383" s="40" t="s">
        <v>535</v>
      </c>
      <c r="B383" s="42">
        <v>891</v>
      </c>
    </row>
    <row r="384" spans="1:2" ht="12.75">
      <c r="A384" s="40" t="s">
        <v>536</v>
      </c>
      <c r="B384" s="42">
        <v>890</v>
      </c>
    </row>
    <row r="385" spans="1:2" ht="12.75">
      <c r="A385" s="40" t="s">
        <v>537</v>
      </c>
      <c r="B385" s="42">
        <v>889</v>
      </c>
    </row>
    <row r="386" spans="1:2" ht="12.75">
      <c r="A386" s="40" t="s">
        <v>538</v>
      </c>
      <c r="B386" s="42">
        <v>888</v>
      </c>
    </row>
    <row r="387" spans="1:2" ht="12.75">
      <c r="A387" s="40" t="s">
        <v>539</v>
      </c>
      <c r="B387" s="42">
        <v>887</v>
      </c>
    </row>
    <row r="388" spans="1:2" ht="12.75">
      <c r="A388" s="40" t="s">
        <v>540</v>
      </c>
      <c r="B388" s="42">
        <v>886</v>
      </c>
    </row>
    <row r="389" spans="1:2" ht="12.75">
      <c r="A389" s="40" t="s">
        <v>541</v>
      </c>
      <c r="B389" s="42">
        <v>885</v>
      </c>
    </row>
    <row r="390" spans="1:2" ht="12.75">
      <c r="A390" s="40" t="s">
        <v>542</v>
      </c>
      <c r="B390" s="42">
        <v>884</v>
      </c>
    </row>
    <row r="391" spans="1:2" ht="12.75">
      <c r="A391" s="40" t="s">
        <v>543</v>
      </c>
      <c r="B391" s="42">
        <v>883</v>
      </c>
    </row>
    <row r="392" spans="1:2" ht="12.75">
      <c r="A392" s="40" t="s">
        <v>544</v>
      </c>
      <c r="B392" s="42">
        <v>882</v>
      </c>
    </row>
    <row r="393" spans="1:2" ht="12.75">
      <c r="A393" s="40" t="s">
        <v>545</v>
      </c>
      <c r="B393" s="42">
        <v>881</v>
      </c>
    </row>
    <row r="394" spans="1:2" ht="12.75">
      <c r="A394" s="40" t="s">
        <v>546</v>
      </c>
      <c r="B394" s="42">
        <v>880</v>
      </c>
    </row>
    <row r="395" spans="1:2" ht="12.75">
      <c r="A395" s="40" t="s">
        <v>547</v>
      </c>
      <c r="B395" s="42">
        <v>879</v>
      </c>
    </row>
    <row r="396" spans="1:2" ht="12.75">
      <c r="A396" s="40" t="s">
        <v>548</v>
      </c>
      <c r="B396" s="42">
        <v>878</v>
      </c>
    </row>
    <row r="397" spans="1:2" ht="12.75">
      <c r="A397" s="40" t="s">
        <v>549</v>
      </c>
      <c r="B397" s="42">
        <v>877</v>
      </c>
    </row>
    <row r="398" spans="1:2" ht="12.75">
      <c r="A398" s="40" t="s">
        <v>550</v>
      </c>
      <c r="B398" s="42">
        <v>876</v>
      </c>
    </row>
    <row r="399" spans="1:2" ht="12.75">
      <c r="A399" s="40" t="s">
        <v>551</v>
      </c>
      <c r="B399" s="42">
        <v>875</v>
      </c>
    </row>
    <row r="400" spans="1:2" ht="12.75">
      <c r="A400" s="40" t="s">
        <v>552</v>
      </c>
      <c r="B400" s="42">
        <v>874</v>
      </c>
    </row>
    <row r="401" spans="1:2" ht="12.75">
      <c r="A401" s="40" t="s">
        <v>553</v>
      </c>
      <c r="B401" s="42">
        <v>873</v>
      </c>
    </row>
    <row r="402" spans="1:2" ht="12.75">
      <c r="A402" s="40" t="s">
        <v>554</v>
      </c>
      <c r="B402" s="42">
        <v>872</v>
      </c>
    </row>
    <row r="403" spans="1:2" ht="12.75">
      <c r="A403" s="40" t="s">
        <v>555</v>
      </c>
      <c r="B403" s="42">
        <v>871</v>
      </c>
    </row>
    <row r="404" spans="1:2" ht="12.75">
      <c r="A404" s="40" t="s">
        <v>556</v>
      </c>
      <c r="B404" s="42">
        <v>870</v>
      </c>
    </row>
    <row r="405" spans="1:2" ht="12.75">
      <c r="A405" s="40" t="s">
        <v>557</v>
      </c>
      <c r="B405" s="42">
        <v>869</v>
      </c>
    </row>
    <row r="406" spans="1:2" ht="12.75">
      <c r="A406" s="40" t="s">
        <v>558</v>
      </c>
      <c r="B406" s="42">
        <v>868</v>
      </c>
    </row>
    <row r="407" spans="1:2" ht="12.75">
      <c r="A407" s="40" t="s">
        <v>559</v>
      </c>
      <c r="B407" s="42">
        <v>867</v>
      </c>
    </row>
    <row r="408" spans="1:2" ht="12.75">
      <c r="A408" s="40" t="s">
        <v>560</v>
      </c>
      <c r="B408" s="42">
        <v>866</v>
      </c>
    </row>
    <row r="409" spans="1:2" ht="12.75">
      <c r="A409" s="40" t="s">
        <v>561</v>
      </c>
      <c r="B409" s="42">
        <v>865</v>
      </c>
    </row>
    <row r="410" spans="1:2" ht="12.75">
      <c r="A410" s="40" t="s">
        <v>562</v>
      </c>
      <c r="B410" s="42">
        <v>864</v>
      </c>
    </row>
    <row r="411" spans="1:2" ht="12.75">
      <c r="A411" s="40" t="s">
        <v>563</v>
      </c>
      <c r="B411" s="42">
        <v>863</v>
      </c>
    </row>
    <row r="412" spans="1:2" ht="12.75">
      <c r="A412" s="40" t="s">
        <v>564</v>
      </c>
      <c r="B412" s="42">
        <v>862</v>
      </c>
    </row>
    <row r="413" spans="1:2" ht="12.75">
      <c r="A413" s="40" t="s">
        <v>565</v>
      </c>
      <c r="B413" s="42">
        <v>861</v>
      </c>
    </row>
    <row r="414" spans="1:2" ht="12.75">
      <c r="A414" s="40" t="s">
        <v>566</v>
      </c>
      <c r="B414" s="42">
        <v>860</v>
      </c>
    </row>
    <row r="415" spans="1:2" ht="12.75">
      <c r="A415" s="40" t="s">
        <v>567</v>
      </c>
      <c r="B415" s="42">
        <v>859</v>
      </c>
    </row>
    <row r="416" spans="1:2" ht="12.75">
      <c r="A416" s="40" t="s">
        <v>568</v>
      </c>
      <c r="B416" s="42">
        <v>858</v>
      </c>
    </row>
    <row r="417" spans="1:2" ht="12.75">
      <c r="A417" s="40" t="s">
        <v>569</v>
      </c>
      <c r="B417" s="42">
        <v>857</v>
      </c>
    </row>
    <row r="418" spans="1:2" ht="12.75">
      <c r="A418" s="40" t="s">
        <v>570</v>
      </c>
      <c r="B418" s="42">
        <v>856</v>
      </c>
    </row>
    <row r="419" spans="1:2" ht="12.75">
      <c r="A419" s="40" t="s">
        <v>571</v>
      </c>
      <c r="B419" s="42">
        <v>855</v>
      </c>
    </row>
    <row r="420" spans="1:2" ht="12.75">
      <c r="A420" s="40" t="s">
        <v>572</v>
      </c>
      <c r="B420" s="42">
        <v>854</v>
      </c>
    </row>
    <row r="421" spans="1:2" ht="12.75">
      <c r="A421" s="40" t="s">
        <v>573</v>
      </c>
      <c r="B421" s="42">
        <v>853</v>
      </c>
    </row>
    <row r="422" spans="1:2" ht="12.75">
      <c r="A422" s="40" t="s">
        <v>574</v>
      </c>
      <c r="B422" s="42">
        <v>852</v>
      </c>
    </row>
    <row r="423" spans="1:2" ht="12.75">
      <c r="A423" s="40" t="s">
        <v>575</v>
      </c>
      <c r="B423" s="42">
        <v>851</v>
      </c>
    </row>
    <row r="424" spans="1:2" ht="12.75">
      <c r="A424" s="40" t="s">
        <v>576</v>
      </c>
      <c r="B424" s="42">
        <v>850</v>
      </c>
    </row>
    <row r="425" spans="1:2" ht="12.75">
      <c r="A425" s="40" t="s">
        <v>577</v>
      </c>
      <c r="B425" s="42">
        <v>849</v>
      </c>
    </row>
    <row r="426" spans="1:2" ht="12.75">
      <c r="A426" s="40" t="s">
        <v>578</v>
      </c>
      <c r="B426" s="42">
        <v>848</v>
      </c>
    </row>
    <row r="427" spans="1:2" ht="12.75">
      <c r="A427" s="40" t="s">
        <v>579</v>
      </c>
      <c r="B427" s="42">
        <v>847</v>
      </c>
    </row>
    <row r="428" spans="1:2" ht="12.75">
      <c r="A428" s="40" t="s">
        <v>580</v>
      </c>
      <c r="B428" s="42">
        <v>846</v>
      </c>
    </row>
    <row r="429" spans="1:2" ht="12.75">
      <c r="A429" s="40" t="s">
        <v>581</v>
      </c>
      <c r="B429" s="42">
        <v>845</v>
      </c>
    </row>
    <row r="430" spans="1:2" ht="12.75">
      <c r="A430" s="40" t="s">
        <v>582</v>
      </c>
      <c r="B430" s="42">
        <v>844</v>
      </c>
    </row>
    <row r="431" spans="1:2" ht="12.75">
      <c r="A431" s="40" t="s">
        <v>583</v>
      </c>
      <c r="B431" s="42">
        <v>843</v>
      </c>
    </row>
    <row r="432" spans="1:2" ht="12.75">
      <c r="A432" s="40" t="s">
        <v>584</v>
      </c>
      <c r="B432" s="42">
        <v>842</v>
      </c>
    </row>
    <row r="433" spans="1:2" ht="12.75">
      <c r="A433" s="40" t="s">
        <v>585</v>
      </c>
      <c r="B433" s="42">
        <v>841</v>
      </c>
    </row>
    <row r="434" spans="1:2" ht="12.75">
      <c r="A434" s="40" t="s">
        <v>586</v>
      </c>
      <c r="B434" s="42">
        <v>840</v>
      </c>
    </row>
    <row r="435" spans="1:2" ht="12.75">
      <c r="A435" s="40" t="s">
        <v>587</v>
      </c>
      <c r="B435" s="42">
        <v>839</v>
      </c>
    </row>
    <row r="436" spans="1:2" ht="12.75">
      <c r="A436" s="40" t="s">
        <v>588</v>
      </c>
      <c r="B436" s="42">
        <v>838</v>
      </c>
    </row>
    <row r="437" spans="1:2" ht="12.75">
      <c r="A437" s="40" t="s">
        <v>589</v>
      </c>
      <c r="B437" s="42">
        <v>837</v>
      </c>
    </row>
    <row r="438" spans="1:2" ht="12.75">
      <c r="A438" s="40" t="s">
        <v>590</v>
      </c>
      <c r="B438" s="42">
        <v>836</v>
      </c>
    </row>
    <row r="439" spans="1:2" ht="12.75">
      <c r="A439" s="40" t="s">
        <v>591</v>
      </c>
      <c r="B439" s="42">
        <v>835</v>
      </c>
    </row>
    <row r="440" spans="1:2" ht="12.75">
      <c r="A440" s="40" t="s">
        <v>592</v>
      </c>
      <c r="B440" s="42">
        <v>834</v>
      </c>
    </row>
    <row r="441" spans="1:2" ht="12.75">
      <c r="A441" s="40" t="s">
        <v>593</v>
      </c>
      <c r="B441" s="42">
        <v>833</v>
      </c>
    </row>
    <row r="442" spans="1:2" ht="12.75">
      <c r="A442" s="40" t="s">
        <v>594</v>
      </c>
      <c r="B442" s="42">
        <v>832</v>
      </c>
    </row>
    <row r="443" spans="1:2" ht="12.75">
      <c r="A443" s="40" t="s">
        <v>595</v>
      </c>
      <c r="B443" s="42">
        <v>831</v>
      </c>
    </row>
    <row r="444" spans="1:2" ht="12.75">
      <c r="A444" s="40" t="s">
        <v>596</v>
      </c>
      <c r="B444" s="42">
        <v>830</v>
      </c>
    </row>
    <row r="445" spans="1:2" ht="12.75">
      <c r="A445" s="40" t="s">
        <v>597</v>
      </c>
      <c r="B445" s="42">
        <v>829</v>
      </c>
    </row>
    <row r="446" spans="1:2" ht="12.75">
      <c r="A446" s="40" t="s">
        <v>598</v>
      </c>
      <c r="B446" s="42">
        <v>828</v>
      </c>
    </row>
    <row r="447" spans="1:2" ht="12.75">
      <c r="A447" s="40" t="s">
        <v>599</v>
      </c>
      <c r="B447" s="42">
        <v>827</v>
      </c>
    </row>
    <row r="448" spans="1:2" ht="12.75">
      <c r="A448" s="40" t="s">
        <v>600</v>
      </c>
      <c r="B448" s="42">
        <v>826</v>
      </c>
    </row>
    <row r="449" spans="1:2" ht="12.75">
      <c r="A449" s="40" t="s">
        <v>601</v>
      </c>
      <c r="B449" s="42">
        <v>825</v>
      </c>
    </row>
    <row r="450" spans="1:2" ht="12.75">
      <c r="A450" s="40" t="s">
        <v>602</v>
      </c>
      <c r="B450" s="42">
        <v>824</v>
      </c>
    </row>
    <row r="451" spans="1:2" ht="12.75">
      <c r="A451" s="40" t="s">
        <v>603</v>
      </c>
      <c r="B451" s="42">
        <v>823</v>
      </c>
    </row>
    <row r="452" spans="1:2" ht="12.75">
      <c r="A452" s="40" t="s">
        <v>604</v>
      </c>
      <c r="B452" s="42">
        <v>822</v>
      </c>
    </row>
    <row r="453" spans="1:2" ht="12.75">
      <c r="A453" s="40" t="s">
        <v>605</v>
      </c>
      <c r="B453" s="42">
        <v>821</v>
      </c>
    </row>
    <row r="454" spans="1:2" ht="12.75">
      <c r="A454" s="40" t="s">
        <v>606</v>
      </c>
      <c r="B454" s="42">
        <v>820</v>
      </c>
    </row>
    <row r="455" spans="1:2" ht="12.75">
      <c r="A455" s="40" t="s">
        <v>607</v>
      </c>
      <c r="B455" s="42">
        <v>819</v>
      </c>
    </row>
    <row r="456" spans="1:2" ht="12.75">
      <c r="A456" s="40" t="s">
        <v>608</v>
      </c>
      <c r="B456" s="42">
        <v>818</v>
      </c>
    </row>
    <row r="457" spans="1:2" ht="12.75">
      <c r="A457" s="40" t="s">
        <v>609</v>
      </c>
      <c r="B457" s="42">
        <v>817</v>
      </c>
    </row>
    <row r="458" spans="1:2" ht="12.75">
      <c r="A458" s="40" t="s">
        <v>610</v>
      </c>
      <c r="B458" s="42">
        <v>816</v>
      </c>
    </row>
    <row r="459" spans="1:2" ht="12.75">
      <c r="A459" s="40" t="s">
        <v>611</v>
      </c>
      <c r="B459" s="42">
        <v>815</v>
      </c>
    </row>
    <row r="460" spans="1:2" ht="12.75">
      <c r="A460" s="40" t="s">
        <v>612</v>
      </c>
      <c r="B460" s="42">
        <v>814</v>
      </c>
    </row>
    <row r="461" spans="1:2" ht="12.75">
      <c r="A461" s="40" t="s">
        <v>613</v>
      </c>
      <c r="B461" s="42">
        <v>813</v>
      </c>
    </row>
    <row r="462" spans="1:2" ht="12.75">
      <c r="A462" s="40" t="s">
        <v>614</v>
      </c>
      <c r="B462" s="42">
        <v>812</v>
      </c>
    </row>
    <row r="463" spans="1:2" ht="12.75">
      <c r="A463" s="40" t="s">
        <v>615</v>
      </c>
      <c r="B463" s="42">
        <v>811</v>
      </c>
    </row>
    <row r="464" spans="1:2" ht="12.75">
      <c r="A464" s="40" t="s">
        <v>616</v>
      </c>
      <c r="B464" s="42">
        <v>810</v>
      </c>
    </row>
    <row r="465" spans="1:2" ht="12.75">
      <c r="A465" s="40" t="s">
        <v>617</v>
      </c>
      <c r="B465" s="42">
        <v>809</v>
      </c>
    </row>
    <row r="466" spans="1:2" ht="12.75">
      <c r="A466" s="40" t="s">
        <v>618</v>
      </c>
      <c r="B466" s="42">
        <v>808</v>
      </c>
    </row>
    <row r="467" spans="1:2" ht="12.75">
      <c r="A467" s="40" t="s">
        <v>619</v>
      </c>
      <c r="B467" s="42">
        <v>807</v>
      </c>
    </row>
    <row r="468" spans="1:2" ht="12.75">
      <c r="A468" s="40" t="s">
        <v>620</v>
      </c>
      <c r="B468" s="42">
        <v>806</v>
      </c>
    </row>
    <row r="469" spans="1:2" ht="12.75">
      <c r="A469" s="40" t="s">
        <v>621</v>
      </c>
      <c r="B469" s="42">
        <v>805</v>
      </c>
    </row>
    <row r="470" spans="1:2" ht="12.75">
      <c r="A470" s="40" t="s">
        <v>622</v>
      </c>
      <c r="B470" s="42">
        <v>804</v>
      </c>
    </row>
    <row r="471" spans="1:2" ht="12.75">
      <c r="A471" s="40" t="s">
        <v>623</v>
      </c>
      <c r="B471" s="42">
        <v>803</v>
      </c>
    </row>
    <row r="472" spans="1:2" ht="12.75">
      <c r="A472" s="40" t="s">
        <v>624</v>
      </c>
      <c r="B472" s="42">
        <v>802</v>
      </c>
    </row>
    <row r="473" spans="1:2" ht="12.75">
      <c r="A473" s="40" t="s">
        <v>625</v>
      </c>
      <c r="B473" s="42">
        <v>801</v>
      </c>
    </row>
    <row r="474" spans="1:2" ht="12.75">
      <c r="A474" s="40" t="s">
        <v>626</v>
      </c>
      <c r="B474" s="42">
        <v>800</v>
      </c>
    </row>
    <row r="475" spans="1:2" ht="12.75">
      <c r="A475" s="40" t="s">
        <v>627</v>
      </c>
      <c r="B475" s="42">
        <v>799</v>
      </c>
    </row>
    <row r="476" spans="1:2" ht="12.75">
      <c r="A476" s="40" t="s">
        <v>628</v>
      </c>
      <c r="B476" s="42">
        <v>798</v>
      </c>
    </row>
    <row r="477" spans="1:2" ht="12.75">
      <c r="A477" s="40" t="s">
        <v>629</v>
      </c>
      <c r="B477" s="42">
        <v>797</v>
      </c>
    </row>
    <row r="478" spans="1:2" ht="12.75">
      <c r="A478" s="40" t="s">
        <v>630</v>
      </c>
      <c r="B478" s="42">
        <v>796</v>
      </c>
    </row>
    <row r="479" spans="1:2" ht="12.75">
      <c r="A479" s="40" t="s">
        <v>631</v>
      </c>
      <c r="B479" s="42">
        <v>795</v>
      </c>
    </row>
    <row r="480" spans="1:2" ht="12.75">
      <c r="A480" s="40" t="s">
        <v>632</v>
      </c>
      <c r="B480" s="42">
        <v>794</v>
      </c>
    </row>
    <row r="481" spans="1:2" ht="12.75">
      <c r="A481" s="40" t="s">
        <v>633</v>
      </c>
      <c r="B481" s="42">
        <v>793</v>
      </c>
    </row>
    <row r="482" spans="1:2" ht="12.75">
      <c r="A482" s="40" t="s">
        <v>634</v>
      </c>
      <c r="B482" s="42">
        <v>792</v>
      </c>
    </row>
    <row r="483" spans="1:2" ht="12.75">
      <c r="A483" s="40" t="s">
        <v>635</v>
      </c>
      <c r="B483" s="42">
        <v>791</v>
      </c>
    </row>
    <row r="484" spans="1:2" ht="12.75">
      <c r="A484" s="40" t="s">
        <v>636</v>
      </c>
      <c r="B484" s="42">
        <v>790</v>
      </c>
    </row>
    <row r="485" spans="1:2" ht="12.75">
      <c r="A485" s="40" t="s">
        <v>637</v>
      </c>
      <c r="B485" s="42">
        <v>789</v>
      </c>
    </row>
    <row r="486" spans="1:2" ht="12.75">
      <c r="A486" s="40" t="s">
        <v>638</v>
      </c>
      <c r="B486" s="42">
        <v>788</v>
      </c>
    </row>
    <row r="487" spans="1:2" ht="12.75">
      <c r="A487" s="40" t="s">
        <v>639</v>
      </c>
      <c r="B487" s="42">
        <v>787</v>
      </c>
    </row>
    <row r="488" spans="1:2" ht="12.75">
      <c r="A488" s="40" t="s">
        <v>640</v>
      </c>
      <c r="B488" s="42">
        <v>786</v>
      </c>
    </row>
    <row r="489" spans="1:2" ht="12.75">
      <c r="A489" s="40" t="s">
        <v>641</v>
      </c>
      <c r="B489" s="42">
        <v>785</v>
      </c>
    </row>
    <row r="490" spans="1:2" ht="12.75">
      <c r="A490" s="40" t="s">
        <v>642</v>
      </c>
      <c r="B490" s="42">
        <v>784</v>
      </c>
    </row>
    <row r="491" spans="1:2" ht="12.75">
      <c r="A491" s="40" t="s">
        <v>643</v>
      </c>
      <c r="B491" s="42">
        <v>783</v>
      </c>
    </row>
    <row r="492" spans="1:2" ht="12.75">
      <c r="A492" s="40" t="s">
        <v>644</v>
      </c>
      <c r="B492" s="42">
        <v>782</v>
      </c>
    </row>
    <row r="493" spans="1:2" ht="12.75">
      <c r="A493" s="40" t="s">
        <v>645</v>
      </c>
      <c r="B493" s="42">
        <v>781</v>
      </c>
    </row>
    <row r="494" spans="1:2" ht="12.75">
      <c r="A494" s="40" t="s">
        <v>646</v>
      </c>
      <c r="B494" s="42">
        <v>780</v>
      </c>
    </row>
    <row r="495" spans="1:2" ht="12.75">
      <c r="A495" s="40" t="s">
        <v>647</v>
      </c>
      <c r="B495" s="42">
        <v>779</v>
      </c>
    </row>
    <row r="496" spans="1:2" ht="12.75">
      <c r="A496" s="40" t="s">
        <v>648</v>
      </c>
      <c r="B496" s="42">
        <v>778</v>
      </c>
    </row>
    <row r="497" spans="1:2" ht="12.75">
      <c r="A497" s="40" t="s">
        <v>649</v>
      </c>
      <c r="B497" s="42">
        <v>777</v>
      </c>
    </row>
    <row r="498" spans="1:2" ht="12.75">
      <c r="A498" s="40" t="s">
        <v>650</v>
      </c>
      <c r="B498" s="42">
        <v>776</v>
      </c>
    </row>
    <row r="499" spans="1:2" ht="12.75">
      <c r="A499" s="40" t="s">
        <v>651</v>
      </c>
      <c r="B499" s="42">
        <v>775</v>
      </c>
    </row>
    <row r="500" spans="1:2" ht="12.75">
      <c r="A500" s="40" t="s">
        <v>652</v>
      </c>
      <c r="B500" s="42">
        <v>774</v>
      </c>
    </row>
    <row r="501" spans="1:2" ht="12.75">
      <c r="A501" s="40" t="s">
        <v>653</v>
      </c>
      <c r="B501" s="42">
        <v>773</v>
      </c>
    </row>
    <row r="502" spans="1:2" ht="12.75">
      <c r="A502" s="40" t="s">
        <v>654</v>
      </c>
      <c r="B502" s="42">
        <v>772</v>
      </c>
    </row>
    <row r="503" spans="1:2" ht="12.75">
      <c r="A503" s="40" t="s">
        <v>655</v>
      </c>
      <c r="B503" s="42">
        <v>771</v>
      </c>
    </row>
    <row r="504" spans="1:2" ht="12.75">
      <c r="A504" s="40" t="s">
        <v>656</v>
      </c>
      <c r="B504" s="42">
        <v>770</v>
      </c>
    </row>
    <row r="505" spans="1:2" ht="12.75">
      <c r="A505" s="40" t="s">
        <v>657</v>
      </c>
      <c r="B505" s="42">
        <v>769</v>
      </c>
    </row>
    <row r="506" spans="1:2" ht="12.75">
      <c r="A506" s="40" t="s">
        <v>658</v>
      </c>
      <c r="B506" s="42">
        <v>768</v>
      </c>
    </row>
    <row r="507" spans="1:2" ht="12.75">
      <c r="A507" s="40" t="s">
        <v>659</v>
      </c>
      <c r="B507" s="42">
        <v>767</v>
      </c>
    </row>
    <row r="508" spans="1:2" ht="12.75">
      <c r="A508" s="40" t="s">
        <v>660</v>
      </c>
      <c r="B508" s="42">
        <v>766</v>
      </c>
    </row>
    <row r="509" spans="1:2" ht="12.75">
      <c r="A509" s="40" t="s">
        <v>661</v>
      </c>
      <c r="B509" s="42">
        <v>765</v>
      </c>
    </row>
    <row r="510" spans="1:2" ht="12.75">
      <c r="A510" s="40" t="s">
        <v>662</v>
      </c>
      <c r="B510" s="42">
        <v>764</v>
      </c>
    </row>
    <row r="511" spans="1:2" ht="12.75">
      <c r="A511" s="40" t="s">
        <v>663</v>
      </c>
      <c r="B511" s="42">
        <v>763</v>
      </c>
    </row>
    <row r="512" spans="1:2" ht="12.75">
      <c r="A512" s="40" t="s">
        <v>664</v>
      </c>
      <c r="B512" s="42">
        <v>762</v>
      </c>
    </row>
    <row r="513" spans="1:2" ht="12.75">
      <c r="A513" s="40" t="s">
        <v>665</v>
      </c>
      <c r="B513" s="42">
        <v>761</v>
      </c>
    </row>
    <row r="514" spans="1:2" ht="12.75">
      <c r="A514" s="40" t="s">
        <v>666</v>
      </c>
      <c r="B514" s="42">
        <v>760</v>
      </c>
    </row>
    <row r="515" spans="1:2" ht="12.75">
      <c r="A515" s="40" t="s">
        <v>667</v>
      </c>
      <c r="B515" s="42">
        <v>759</v>
      </c>
    </row>
    <row r="516" spans="1:2" ht="12.75">
      <c r="A516" s="40" t="s">
        <v>668</v>
      </c>
      <c r="B516" s="42">
        <v>758</v>
      </c>
    </row>
    <row r="517" spans="1:2" ht="12.75">
      <c r="A517" s="40" t="s">
        <v>669</v>
      </c>
      <c r="B517" s="42">
        <v>757</v>
      </c>
    </row>
    <row r="518" spans="1:2" ht="12.75">
      <c r="A518" s="40" t="s">
        <v>670</v>
      </c>
      <c r="B518" s="42">
        <v>756</v>
      </c>
    </row>
    <row r="519" spans="1:2" ht="12.75">
      <c r="A519" s="40" t="s">
        <v>671</v>
      </c>
      <c r="B519" s="42">
        <v>755</v>
      </c>
    </row>
    <row r="520" spans="1:2" ht="12.75">
      <c r="A520" s="40" t="s">
        <v>672</v>
      </c>
      <c r="B520" s="42">
        <v>754</v>
      </c>
    </row>
    <row r="521" spans="1:2" ht="12.75">
      <c r="A521" s="40" t="s">
        <v>673</v>
      </c>
      <c r="B521" s="42">
        <v>753</v>
      </c>
    </row>
    <row r="522" spans="1:2" ht="12.75">
      <c r="A522" s="40" t="s">
        <v>674</v>
      </c>
      <c r="B522" s="42">
        <v>752</v>
      </c>
    </row>
    <row r="523" spans="1:2" ht="12.75">
      <c r="A523" s="40" t="s">
        <v>675</v>
      </c>
      <c r="B523" s="42">
        <v>751</v>
      </c>
    </row>
    <row r="524" spans="1:2" ht="12.75">
      <c r="A524" s="40" t="s">
        <v>676</v>
      </c>
      <c r="B524" s="42">
        <v>750</v>
      </c>
    </row>
    <row r="525" spans="1:2" ht="12.75">
      <c r="A525" s="40" t="s">
        <v>677</v>
      </c>
      <c r="B525" s="42">
        <v>749</v>
      </c>
    </row>
    <row r="526" spans="1:2" ht="12.75">
      <c r="A526" s="40" t="s">
        <v>678</v>
      </c>
      <c r="B526" s="42">
        <v>748</v>
      </c>
    </row>
    <row r="527" spans="1:2" ht="12.75">
      <c r="A527" s="40" t="s">
        <v>679</v>
      </c>
      <c r="B527" s="42">
        <v>747</v>
      </c>
    </row>
    <row r="528" spans="1:2" ht="12.75">
      <c r="A528" s="40" t="s">
        <v>680</v>
      </c>
      <c r="B528" s="42">
        <v>746</v>
      </c>
    </row>
    <row r="529" spans="1:2" ht="12.75">
      <c r="A529" s="40" t="s">
        <v>681</v>
      </c>
      <c r="B529" s="42">
        <v>745</v>
      </c>
    </row>
    <row r="530" spans="1:2" ht="12.75">
      <c r="A530" s="40" t="s">
        <v>682</v>
      </c>
      <c r="B530" s="42">
        <v>744</v>
      </c>
    </row>
    <row r="531" spans="1:2" ht="12.75">
      <c r="A531" s="40" t="s">
        <v>683</v>
      </c>
      <c r="B531" s="42">
        <v>743</v>
      </c>
    </row>
    <row r="532" spans="1:2" ht="12.75">
      <c r="A532" s="40" t="s">
        <v>684</v>
      </c>
      <c r="B532" s="42">
        <v>742</v>
      </c>
    </row>
    <row r="533" spans="1:2" ht="12.75">
      <c r="A533" s="40" t="s">
        <v>685</v>
      </c>
      <c r="B533" s="42">
        <v>741</v>
      </c>
    </row>
    <row r="534" spans="1:2" ht="12.75">
      <c r="A534" s="40" t="s">
        <v>686</v>
      </c>
      <c r="B534" s="42">
        <v>740</v>
      </c>
    </row>
    <row r="535" spans="1:2" ht="12.75">
      <c r="A535" s="40" t="s">
        <v>687</v>
      </c>
      <c r="B535" s="42">
        <v>739</v>
      </c>
    </row>
    <row r="536" spans="1:2" ht="12.75">
      <c r="A536" s="40" t="s">
        <v>688</v>
      </c>
      <c r="B536" s="42">
        <v>738</v>
      </c>
    </row>
    <row r="537" spans="1:2" ht="12.75">
      <c r="A537" s="40" t="s">
        <v>689</v>
      </c>
      <c r="B537" s="42">
        <v>737</v>
      </c>
    </row>
    <row r="538" spans="1:2" ht="12.75">
      <c r="A538" s="40" t="s">
        <v>690</v>
      </c>
      <c r="B538" s="42">
        <v>736</v>
      </c>
    </row>
    <row r="539" spans="1:2" ht="12.75">
      <c r="A539" s="40" t="s">
        <v>691</v>
      </c>
      <c r="B539" s="42">
        <v>735</v>
      </c>
    </row>
    <row r="540" spans="1:2" ht="12.75">
      <c r="A540" s="40" t="s">
        <v>692</v>
      </c>
      <c r="B540" s="42">
        <v>734</v>
      </c>
    </row>
    <row r="541" spans="1:2" ht="12.75">
      <c r="A541" s="40" t="s">
        <v>693</v>
      </c>
      <c r="B541" s="42">
        <v>733</v>
      </c>
    </row>
    <row r="542" spans="1:2" ht="12.75">
      <c r="A542" s="40" t="s">
        <v>694</v>
      </c>
      <c r="B542" s="42">
        <v>732</v>
      </c>
    </row>
    <row r="543" spans="1:2" ht="12.75">
      <c r="A543" s="40" t="s">
        <v>695</v>
      </c>
      <c r="B543" s="42">
        <v>731</v>
      </c>
    </row>
    <row r="544" spans="1:2" ht="12.75">
      <c r="A544" s="40" t="s">
        <v>696</v>
      </c>
      <c r="B544" s="42">
        <v>730</v>
      </c>
    </row>
    <row r="545" spans="1:2" ht="12.75">
      <c r="A545" s="40" t="s">
        <v>697</v>
      </c>
      <c r="B545" s="42">
        <v>729</v>
      </c>
    </row>
    <row r="546" spans="1:2" ht="12.75">
      <c r="A546" s="40" t="s">
        <v>698</v>
      </c>
      <c r="B546" s="42">
        <v>728</v>
      </c>
    </row>
    <row r="547" spans="1:2" ht="12.75">
      <c r="A547" s="40" t="s">
        <v>699</v>
      </c>
      <c r="B547" s="42">
        <v>727</v>
      </c>
    </row>
    <row r="548" spans="1:2" ht="12.75">
      <c r="A548" s="40" t="s">
        <v>700</v>
      </c>
      <c r="B548" s="42">
        <v>726</v>
      </c>
    </row>
    <row r="549" spans="1:2" ht="12.75">
      <c r="A549" s="40" t="s">
        <v>701</v>
      </c>
      <c r="B549" s="42">
        <v>725</v>
      </c>
    </row>
    <row r="550" spans="1:2" ht="12.75">
      <c r="A550" s="40" t="s">
        <v>702</v>
      </c>
      <c r="B550" s="42">
        <v>724</v>
      </c>
    </row>
    <row r="551" spans="1:2" ht="12.75">
      <c r="A551" s="40" t="s">
        <v>703</v>
      </c>
      <c r="B551" s="42">
        <v>723</v>
      </c>
    </row>
    <row r="552" spans="1:2" ht="12.75">
      <c r="A552" s="40" t="s">
        <v>704</v>
      </c>
      <c r="B552" s="42">
        <v>722</v>
      </c>
    </row>
    <row r="553" spans="1:2" ht="12.75">
      <c r="A553" s="40" t="s">
        <v>705</v>
      </c>
      <c r="B553" s="42">
        <v>721</v>
      </c>
    </row>
    <row r="554" spans="1:2" ht="12.75">
      <c r="A554" s="40" t="s">
        <v>706</v>
      </c>
      <c r="B554" s="42">
        <v>720</v>
      </c>
    </row>
    <row r="555" spans="1:2" ht="12.75">
      <c r="A555" s="40" t="s">
        <v>707</v>
      </c>
      <c r="B555" s="42">
        <v>719</v>
      </c>
    </row>
    <row r="556" spans="1:2" ht="12.75">
      <c r="A556" s="40" t="s">
        <v>708</v>
      </c>
      <c r="B556" s="42">
        <v>718</v>
      </c>
    </row>
    <row r="557" spans="1:2" ht="12.75">
      <c r="A557" s="40" t="s">
        <v>709</v>
      </c>
      <c r="B557" s="42">
        <v>717</v>
      </c>
    </row>
    <row r="558" spans="1:2" ht="12.75">
      <c r="A558" s="40" t="s">
        <v>710</v>
      </c>
      <c r="B558" s="42">
        <v>716</v>
      </c>
    </row>
    <row r="559" spans="1:2" ht="12.75">
      <c r="A559" s="40" t="s">
        <v>711</v>
      </c>
      <c r="B559" s="42">
        <v>715</v>
      </c>
    </row>
    <row r="560" spans="1:2" ht="12.75">
      <c r="A560" s="40" t="s">
        <v>712</v>
      </c>
      <c r="B560" s="42">
        <v>714</v>
      </c>
    </row>
    <row r="561" spans="1:2" ht="12.75">
      <c r="A561" s="40" t="s">
        <v>713</v>
      </c>
      <c r="B561" s="42">
        <v>713</v>
      </c>
    </row>
    <row r="562" spans="1:2" ht="12.75">
      <c r="A562" s="40" t="s">
        <v>714</v>
      </c>
      <c r="B562" s="42">
        <v>712</v>
      </c>
    </row>
    <row r="563" spans="1:2" ht="12.75">
      <c r="A563" s="40" t="s">
        <v>715</v>
      </c>
      <c r="B563" s="42">
        <v>711</v>
      </c>
    </row>
    <row r="564" spans="1:2" ht="12.75">
      <c r="A564" s="40" t="s">
        <v>716</v>
      </c>
      <c r="B564" s="42">
        <v>710</v>
      </c>
    </row>
    <row r="565" spans="1:2" ht="12.75">
      <c r="A565" s="40" t="s">
        <v>717</v>
      </c>
      <c r="B565" s="42">
        <v>709</v>
      </c>
    </row>
    <row r="566" spans="1:2" ht="12.75">
      <c r="A566" s="40" t="s">
        <v>718</v>
      </c>
      <c r="B566" s="42">
        <v>708</v>
      </c>
    </row>
    <row r="567" spans="1:2" ht="12.75">
      <c r="A567" s="40" t="s">
        <v>719</v>
      </c>
      <c r="B567" s="42">
        <v>707</v>
      </c>
    </row>
    <row r="568" spans="1:2" ht="12.75">
      <c r="A568" s="40" t="s">
        <v>720</v>
      </c>
      <c r="B568" s="42">
        <v>706</v>
      </c>
    </row>
    <row r="569" spans="1:2" ht="12.75">
      <c r="A569" s="40" t="s">
        <v>721</v>
      </c>
      <c r="B569" s="42">
        <v>705</v>
      </c>
    </row>
    <row r="570" spans="1:2" ht="12.75">
      <c r="A570" s="40" t="s">
        <v>722</v>
      </c>
      <c r="B570" s="42">
        <v>704</v>
      </c>
    </row>
    <row r="571" spans="1:2" ht="12.75">
      <c r="A571" s="40" t="s">
        <v>723</v>
      </c>
      <c r="B571" s="42">
        <v>703</v>
      </c>
    </row>
    <row r="572" spans="1:2" ht="12.75">
      <c r="A572" s="40" t="s">
        <v>724</v>
      </c>
      <c r="B572" s="42">
        <v>702</v>
      </c>
    </row>
    <row r="573" spans="1:2" ht="12.75">
      <c r="A573" s="40" t="s">
        <v>725</v>
      </c>
      <c r="B573" s="42">
        <v>701</v>
      </c>
    </row>
    <row r="574" spans="1:2" ht="12.75">
      <c r="A574" s="40" t="s">
        <v>726</v>
      </c>
      <c r="B574" s="42">
        <v>700</v>
      </c>
    </row>
    <row r="575" spans="1:2" ht="12.75">
      <c r="A575" s="40" t="s">
        <v>727</v>
      </c>
      <c r="B575" s="42">
        <v>699</v>
      </c>
    </row>
    <row r="576" spans="1:2" ht="12.75">
      <c r="A576" s="40" t="s">
        <v>728</v>
      </c>
      <c r="B576" s="42">
        <v>698</v>
      </c>
    </row>
    <row r="577" spans="1:2" ht="12.75">
      <c r="A577" s="40" t="s">
        <v>729</v>
      </c>
      <c r="B577" s="42">
        <v>697</v>
      </c>
    </row>
    <row r="578" spans="1:2" ht="12.75">
      <c r="A578" s="40" t="s">
        <v>730</v>
      </c>
      <c r="B578" s="42">
        <v>696</v>
      </c>
    </row>
    <row r="579" spans="1:2" ht="12.75">
      <c r="A579" s="40" t="s">
        <v>731</v>
      </c>
      <c r="B579" s="42">
        <v>695</v>
      </c>
    </row>
    <row r="580" spans="1:2" ht="12.75">
      <c r="A580" s="40" t="s">
        <v>732</v>
      </c>
      <c r="B580" s="42">
        <v>694</v>
      </c>
    </row>
    <row r="581" spans="1:2" ht="12.75">
      <c r="A581" s="40" t="s">
        <v>733</v>
      </c>
      <c r="B581" s="42">
        <v>693</v>
      </c>
    </row>
    <row r="582" spans="1:2" ht="12.75">
      <c r="A582" s="40" t="s">
        <v>734</v>
      </c>
      <c r="B582" s="42">
        <v>692</v>
      </c>
    </row>
    <row r="583" spans="1:2" ht="12.75">
      <c r="A583" s="40" t="s">
        <v>735</v>
      </c>
      <c r="B583" s="42">
        <v>691</v>
      </c>
    </row>
    <row r="584" spans="1:2" ht="12.75">
      <c r="A584" s="40" t="s">
        <v>736</v>
      </c>
      <c r="B584" s="42">
        <v>690</v>
      </c>
    </row>
    <row r="585" spans="1:2" ht="12.75">
      <c r="A585" s="40" t="s">
        <v>737</v>
      </c>
      <c r="B585" s="42">
        <v>689</v>
      </c>
    </row>
    <row r="586" spans="1:2" ht="12.75">
      <c r="A586" s="40" t="s">
        <v>738</v>
      </c>
      <c r="B586" s="42">
        <v>688</v>
      </c>
    </row>
    <row r="587" spans="1:2" ht="12.75">
      <c r="A587" s="40" t="s">
        <v>739</v>
      </c>
      <c r="B587" s="42">
        <v>687</v>
      </c>
    </row>
    <row r="588" spans="1:2" ht="12.75">
      <c r="A588" s="40" t="s">
        <v>740</v>
      </c>
      <c r="B588" s="42">
        <v>686</v>
      </c>
    </row>
    <row r="589" spans="1:2" ht="12.75">
      <c r="A589" s="40" t="s">
        <v>741</v>
      </c>
      <c r="B589" s="42">
        <v>685</v>
      </c>
    </row>
    <row r="590" spans="1:2" ht="12.75">
      <c r="A590" s="40" t="s">
        <v>742</v>
      </c>
      <c r="B590" s="42">
        <v>684</v>
      </c>
    </row>
    <row r="591" spans="1:2" ht="12.75">
      <c r="A591" s="40" t="s">
        <v>743</v>
      </c>
      <c r="B591" s="42">
        <v>683</v>
      </c>
    </row>
    <row r="592" spans="1:2" ht="12.75">
      <c r="A592" s="40" t="s">
        <v>744</v>
      </c>
      <c r="B592" s="42">
        <v>682</v>
      </c>
    </row>
    <row r="593" spans="1:2" ht="12.75">
      <c r="A593" s="40" t="s">
        <v>745</v>
      </c>
      <c r="B593" s="42">
        <v>681</v>
      </c>
    </row>
    <row r="594" spans="1:2" ht="12.75">
      <c r="A594" s="40" t="s">
        <v>746</v>
      </c>
      <c r="B594" s="42">
        <v>680</v>
      </c>
    </row>
    <row r="595" spans="1:2" ht="12.75">
      <c r="A595" s="40" t="s">
        <v>747</v>
      </c>
      <c r="B595" s="42">
        <v>679</v>
      </c>
    </row>
    <row r="596" spans="1:2" ht="12.75">
      <c r="A596" s="40" t="s">
        <v>748</v>
      </c>
      <c r="B596" s="42">
        <v>678</v>
      </c>
    </row>
    <row r="597" spans="1:2" ht="12.75">
      <c r="A597" s="40" t="s">
        <v>749</v>
      </c>
      <c r="B597" s="42">
        <v>677</v>
      </c>
    </row>
    <row r="598" spans="1:2" ht="12.75">
      <c r="A598" s="40" t="s">
        <v>750</v>
      </c>
      <c r="B598" s="42">
        <v>676</v>
      </c>
    </row>
    <row r="599" spans="1:2" ht="12.75">
      <c r="A599" s="40" t="s">
        <v>751</v>
      </c>
      <c r="B599" s="42">
        <v>675</v>
      </c>
    </row>
    <row r="600" spans="1:2" ht="12.75">
      <c r="A600" s="40" t="s">
        <v>752</v>
      </c>
      <c r="B600" s="42">
        <v>674</v>
      </c>
    </row>
    <row r="601" spans="1:2" ht="12.75">
      <c r="A601" s="40" t="s">
        <v>753</v>
      </c>
      <c r="B601" s="42">
        <v>673</v>
      </c>
    </row>
    <row r="602" spans="1:2" ht="12.75">
      <c r="A602" s="40" t="s">
        <v>754</v>
      </c>
      <c r="B602" s="42">
        <v>672</v>
      </c>
    </row>
    <row r="603" spans="1:2" ht="12.75">
      <c r="A603" s="40" t="s">
        <v>755</v>
      </c>
      <c r="B603" s="42">
        <v>671</v>
      </c>
    </row>
    <row r="604" spans="1:2" ht="12.75">
      <c r="A604" s="40" t="s">
        <v>756</v>
      </c>
      <c r="B604" s="42">
        <v>670</v>
      </c>
    </row>
    <row r="605" spans="1:2" ht="12.75">
      <c r="A605" s="40" t="s">
        <v>757</v>
      </c>
      <c r="B605" s="42">
        <v>669</v>
      </c>
    </row>
    <row r="606" spans="1:2" ht="12.75">
      <c r="A606" s="40" t="s">
        <v>758</v>
      </c>
      <c r="B606" s="42">
        <v>668</v>
      </c>
    </row>
    <row r="607" spans="1:2" ht="12.75">
      <c r="A607" s="40" t="s">
        <v>759</v>
      </c>
      <c r="B607" s="42">
        <v>667</v>
      </c>
    </row>
    <row r="608" spans="1:2" ht="12.75">
      <c r="A608" s="40" t="s">
        <v>760</v>
      </c>
      <c r="B608" s="42">
        <v>666</v>
      </c>
    </row>
    <row r="609" spans="1:2" ht="12.75">
      <c r="A609" s="40" t="s">
        <v>761</v>
      </c>
      <c r="B609" s="42">
        <v>665</v>
      </c>
    </row>
    <row r="610" spans="1:2" ht="12.75">
      <c r="A610" s="40" t="s">
        <v>762</v>
      </c>
      <c r="B610" s="42">
        <v>664</v>
      </c>
    </row>
    <row r="611" spans="1:2" ht="12.75">
      <c r="A611" s="40" t="s">
        <v>763</v>
      </c>
      <c r="B611" s="42">
        <v>663</v>
      </c>
    </row>
    <row r="612" spans="1:2" ht="12.75">
      <c r="A612" s="40" t="s">
        <v>764</v>
      </c>
      <c r="B612" s="42">
        <v>662</v>
      </c>
    </row>
    <row r="613" spans="1:2" ht="12.75">
      <c r="A613" s="40" t="s">
        <v>765</v>
      </c>
      <c r="B613" s="42">
        <v>661</v>
      </c>
    </row>
    <row r="614" spans="1:2" ht="12.75">
      <c r="A614" s="40" t="s">
        <v>766</v>
      </c>
      <c r="B614" s="42">
        <v>660</v>
      </c>
    </row>
    <row r="615" spans="1:2" ht="12.75">
      <c r="A615" s="40" t="s">
        <v>767</v>
      </c>
      <c r="B615" s="42">
        <v>659</v>
      </c>
    </row>
    <row r="616" spans="1:2" ht="12.75">
      <c r="A616" s="40" t="s">
        <v>768</v>
      </c>
      <c r="B616" s="42">
        <v>658</v>
      </c>
    </row>
    <row r="617" spans="1:2" ht="12.75">
      <c r="A617" s="40" t="s">
        <v>769</v>
      </c>
      <c r="B617" s="42">
        <v>657</v>
      </c>
    </row>
    <row r="618" spans="1:2" ht="12.75">
      <c r="A618" s="40" t="s">
        <v>770</v>
      </c>
      <c r="B618" s="42">
        <v>656</v>
      </c>
    </row>
    <row r="619" spans="1:2" ht="12.75">
      <c r="A619" s="40" t="s">
        <v>771</v>
      </c>
      <c r="B619" s="42">
        <v>655</v>
      </c>
    </row>
    <row r="620" spans="1:2" ht="12.75">
      <c r="A620" s="40" t="s">
        <v>772</v>
      </c>
      <c r="B620" s="42">
        <v>654</v>
      </c>
    </row>
    <row r="621" spans="1:2" ht="12.75">
      <c r="A621" s="40" t="s">
        <v>773</v>
      </c>
      <c r="B621" s="42">
        <v>653</v>
      </c>
    </row>
    <row r="622" spans="1:2" ht="12.75">
      <c r="A622" s="40" t="s">
        <v>774</v>
      </c>
      <c r="B622" s="42">
        <v>652</v>
      </c>
    </row>
    <row r="623" spans="1:2" ht="12.75">
      <c r="A623" s="40" t="s">
        <v>775</v>
      </c>
      <c r="B623" s="42">
        <v>651</v>
      </c>
    </row>
    <row r="624" spans="1:2" ht="12.75">
      <c r="A624" s="40" t="s">
        <v>776</v>
      </c>
      <c r="B624" s="42">
        <v>650</v>
      </c>
    </row>
    <row r="625" spans="1:2" ht="12.75">
      <c r="A625" s="40" t="s">
        <v>777</v>
      </c>
      <c r="B625" s="42">
        <v>649</v>
      </c>
    </row>
    <row r="626" spans="1:2" ht="12.75">
      <c r="A626" s="40" t="s">
        <v>778</v>
      </c>
      <c r="B626" s="42">
        <v>648</v>
      </c>
    </row>
    <row r="627" spans="1:2" ht="12.75">
      <c r="A627" s="40" t="s">
        <v>779</v>
      </c>
      <c r="B627" s="42">
        <v>647</v>
      </c>
    </row>
    <row r="628" spans="1:2" ht="12.75">
      <c r="A628" s="40" t="s">
        <v>780</v>
      </c>
      <c r="B628" s="42">
        <v>646</v>
      </c>
    </row>
    <row r="629" spans="1:2" ht="12.75">
      <c r="A629" s="40" t="s">
        <v>781</v>
      </c>
      <c r="B629" s="42">
        <v>645</v>
      </c>
    </row>
    <row r="630" spans="1:2" ht="12.75">
      <c r="A630" s="40" t="s">
        <v>782</v>
      </c>
      <c r="B630" s="42">
        <v>644</v>
      </c>
    </row>
    <row r="631" spans="1:2" ht="12.75">
      <c r="A631" s="40" t="s">
        <v>783</v>
      </c>
      <c r="B631" s="42">
        <v>643</v>
      </c>
    </row>
    <row r="632" spans="1:2" ht="12.75">
      <c r="A632" s="40" t="s">
        <v>784</v>
      </c>
      <c r="B632" s="42">
        <v>642</v>
      </c>
    </row>
    <row r="633" spans="1:2" ht="12.75">
      <c r="A633" s="40" t="s">
        <v>785</v>
      </c>
      <c r="B633" s="42">
        <v>641</v>
      </c>
    </row>
    <row r="634" spans="1:2" ht="12.75">
      <c r="A634" s="40" t="s">
        <v>786</v>
      </c>
      <c r="B634" s="42">
        <v>640</v>
      </c>
    </row>
    <row r="635" spans="1:2" ht="12.75">
      <c r="A635" s="40" t="s">
        <v>787</v>
      </c>
      <c r="B635" s="42">
        <v>639</v>
      </c>
    </row>
    <row r="636" spans="1:2" ht="12.75">
      <c r="A636" s="40" t="s">
        <v>788</v>
      </c>
      <c r="B636" s="42">
        <v>638</v>
      </c>
    </row>
    <row r="637" spans="1:2" ht="12.75">
      <c r="A637" s="40" t="s">
        <v>789</v>
      </c>
      <c r="B637" s="42">
        <v>637</v>
      </c>
    </row>
    <row r="638" spans="1:2" ht="12.75">
      <c r="A638" s="40" t="s">
        <v>790</v>
      </c>
      <c r="B638" s="42">
        <v>636</v>
      </c>
    </row>
    <row r="639" spans="1:2" ht="12.75">
      <c r="A639" s="40" t="s">
        <v>791</v>
      </c>
      <c r="B639" s="42">
        <v>635</v>
      </c>
    </row>
    <row r="640" spans="1:2" ht="12.75">
      <c r="A640" s="40" t="s">
        <v>792</v>
      </c>
      <c r="B640" s="42">
        <v>634</v>
      </c>
    </row>
    <row r="641" spans="1:2" ht="12.75">
      <c r="A641" s="40" t="s">
        <v>793</v>
      </c>
      <c r="B641" s="42">
        <v>633</v>
      </c>
    </row>
    <row r="642" spans="1:2" ht="12.75">
      <c r="A642" s="40" t="s">
        <v>794</v>
      </c>
      <c r="B642" s="42">
        <v>632</v>
      </c>
    </row>
    <row r="643" spans="1:2" ht="12.75">
      <c r="A643" s="40" t="s">
        <v>795</v>
      </c>
      <c r="B643" s="42">
        <v>631</v>
      </c>
    </row>
    <row r="644" spans="1:2" ht="12.75">
      <c r="A644" s="40" t="s">
        <v>796</v>
      </c>
      <c r="B644" s="42">
        <v>630</v>
      </c>
    </row>
    <row r="645" spans="1:2" ht="12.75">
      <c r="A645" s="40" t="s">
        <v>797</v>
      </c>
      <c r="B645" s="42">
        <v>629</v>
      </c>
    </row>
    <row r="646" spans="1:2" ht="12.75">
      <c r="A646" s="40" t="s">
        <v>798</v>
      </c>
      <c r="B646" s="42">
        <v>628</v>
      </c>
    </row>
    <row r="647" spans="1:2" ht="12.75">
      <c r="A647" s="40" t="s">
        <v>799</v>
      </c>
      <c r="B647" s="42">
        <v>627</v>
      </c>
    </row>
    <row r="648" spans="1:2" ht="12.75">
      <c r="A648" s="40" t="s">
        <v>800</v>
      </c>
      <c r="B648" s="42">
        <v>626</v>
      </c>
    </row>
    <row r="649" spans="1:2" ht="12.75">
      <c r="A649" s="40" t="s">
        <v>801</v>
      </c>
      <c r="B649" s="42">
        <v>625</v>
      </c>
    </row>
    <row r="650" spans="1:2" ht="12.75">
      <c r="A650" s="40" t="s">
        <v>802</v>
      </c>
      <c r="B650" s="42">
        <v>624</v>
      </c>
    </row>
    <row r="651" spans="1:2" ht="12.75">
      <c r="A651" s="40" t="s">
        <v>803</v>
      </c>
      <c r="B651" s="42">
        <v>623</v>
      </c>
    </row>
    <row r="652" spans="1:2" ht="12.75">
      <c r="A652" s="40" t="s">
        <v>804</v>
      </c>
      <c r="B652" s="42">
        <v>622</v>
      </c>
    </row>
    <row r="653" spans="1:2" ht="12.75">
      <c r="A653" s="40" t="s">
        <v>805</v>
      </c>
      <c r="B653" s="42">
        <v>621</v>
      </c>
    </row>
    <row r="654" spans="1:2" ht="12.75">
      <c r="A654" s="40" t="s">
        <v>806</v>
      </c>
      <c r="B654" s="42">
        <v>620</v>
      </c>
    </row>
    <row r="655" spans="1:2" ht="12.75">
      <c r="A655" s="40" t="s">
        <v>807</v>
      </c>
      <c r="B655" s="42">
        <v>619</v>
      </c>
    </row>
    <row r="656" spans="1:2" ht="12.75">
      <c r="A656" s="40" t="s">
        <v>808</v>
      </c>
      <c r="B656" s="42">
        <v>618</v>
      </c>
    </row>
    <row r="657" spans="1:2" ht="12.75">
      <c r="A657" s="40" t="s">
        <v>809</v>
      </c>
      <c r="B657" s="42">
        <v>617</v>
      </c>
    </row>
    <row r="658" spans="1:2" ht="12.75">
      <c r="A658" s="40" t="s">
        <v>810</v>
      </c>
      <c r="B658" s="42">
        <v>616</v>
      </c>
    </row>
    <row r="659" spans="1:2" ht="12.75">
      <c r="A659" s="40" t="s">
        <v>811</v>
      </c>
      <c r="B659" s="42">
        <v>615</v>
      </c>
    </row>
    <row r="660" spans="1:2" ht="12.75">
      <c r="A660" s="40" t="s">
        <v>812</v>
      </c>
      <c r="B660" s="42">
        <v>614</v>
      </c>
    </row>
    <row r="661" spans="1:2" ht="12.75">
      <c r="A661" s="40" t="s">
        <v>813</v>
      </c>
      <c r="B661" s="42">
        <v>613</v>
      </c>
    </row>
    <row r="662" spans="1:2" ht="12.75">
      <c r="A662" s="40" t="s">
        <v>814</v>
      </c>
      <c r="B662" s="42">
        <v>612</v>
      </c>
    </row>
    <row r="663" spans="1:2" ht="12.75">
      <c r="A663" s="40" t="s">
        <v>815</v>
      </c>
      <c r="B663" s="42">
        <v>611</v>
      </c>
    </row>
    <row r="664" spans="1:2" ht="12.75">
      <c r="A664" s="40" t="s">
        <v>816</v>
      </c>
      <c r="B664" s="42">
        <v>610</v>
      </c>
    </row>
    <row r="665" spans="1:2" ht="12.75">
      <c r="A665" s="40" t="s">
        <v>817</v>
      </c>
      <c r="B665" s="42">
        <v>609</v>
      </c>
    </row>
    <row r="666" spans="1:2" ht="12.75">
      <c r="A666" s="40" t="s">
        <v>818</v>
      </c>
      <c r="B666" s="42">
        <v>608</v>
      </c>
    </row>
    <row r="667" spans="1:2" ht="12.75">
      <c r="A667" s="40" t="s">
        <v>819</v>
      </c>
      <c r="B667" s="42">
        <v>607</v>
      </c>
    </row>
    <row r="668" spans="1:2" ht="12.75">
      <c r="A668" s="40" t="s">
        <v>820</v>
      </c>
      <c r="B668" s="42">
        <v>606</v>
      </c>
    </row>
    <row r="669" spans="1:2" ht="12.75">
      <c r="A669" s="40" t="s">
        <v>821</v>
      </c>
      <c r="B669" s="42">
        <v>605</v>
      </c>
    </row>
    <row r="670" spans="1:2" ht="12.75">
      <c r="A670" s="40" t="s">
        <v>822</v>
      </c>
      <c r="B670" s="42">
        <v>604</v>
      </c>
    </row>
    <row r="671" spans="1:2" ht="12.75">
      <c r="A671" s="40" t="s">
        <v>823</v>
      </c>
      <c r="B671" s="42">
        <v>603</v>
      </c>
    </row>
    <row r="672" spans="1:2" ht="12.75">
      <c r="A672" s="40" t="s">
        <v>824</v>
      </c>
      <c r="B672" s="42">
        <v>602</v>
      </c>
    </row>
    <row r="673" spans="1:2" ht="12.75">
      <c r="A673" s="40" t="s">
        <v>825</v>
      </c>
      <c r="B673" s="42">
        <v>601</v>
      </c>
    </row>
    <row r="674" spans="1:2" ht="12.75">
      <c r="A674" s="40" t="s">
        <v>826</v>
      </c>
      <c r="B674" s="42">
        <v>600</v>
      </c>
    </row>
    <row r="675" spans="1:2" ht="12.75">
      <c r="A675" s="40" t="s">
        <v>827</v>
      </c>
      <c r="B675" s="42">
        <v>599</v>
      </c>
    </row>
    <row r="676" spans="1:2" ht="12.75">
      <c r="A676" s="40" t="s">
        <v>828</v>
      </c>
      <c r="B676" s="42">
        <v>598</v>
      </c>
    </row>
    <row r="677" spans="1:2" ht="12.75">
      <c r="A677" s="40" t="s">
        <v>829</v>
      </c>
      <c r="B677" s="42">
        <v>597</v>
      </c>
    </row>
    <row r="678" spans="1:2" ht="12.75">
      <c r="A678" s="40" t="s">
        <v>830</v>
      </c>
      <c r="B678" s="42">
        <v>596</v>
      </c>
    </row>
    <row r="679" spans="1:2" ht="12.75">
      <c r="A679" s="40" t="s">
        <v>831</v>
      </c>
      <c r="B679" s="42">
        <v>595</v>
      </c>
    </row>
    <row r="680" spans="1:2" ht="12.75">
      <c r="A680" s="40" t="s">
        <v>832</v>
      </c>
      <c r="B680" s="42">
        <v>594</v>
      </c>
    </row>
    <row r="681" spans="1:2" ht="12.75">
      <c r="A681" s="40" t="s">
        <v>833</v>
      </c>
      <c r="B681" s="42">
        <v>593</v>
      </c>
    </row>
    <row r="682" spans="1:2" ht="12.75">
      <c r="A682" s="40" t="s">
        <v>834</v>
      </c>
      <c r="B682" s="42">
        <v>592</v>
      </c>
    </row>
    <row r="683" spans="1:2" ht="12.75">
      <c r="A683" s="40" t="s">
        <v>835</v>
      </c>
      <c r="B683" s="42">
        <v>591</v>
      </c>
    </row>
    <row r="684" spans="1:2" ht="12.75">
      <c r="A684" s="40" t="s">
        <v>836</v>
      </c>
      <c r="B684" s="42">
        <v>590</v>
      </c>
    </row>
    <row r="685" spans="1:2" ht="12.75">
      <c r="A685" s="40" t="s">
        <v>837</v>
      </c>
      <c r="B685" s="42">
        <v>589</v>
      </c>
    </row>
    <row r="686" spans="1:2" ht="12.75">
      <c r="A686" s="40" t="s">
        <v>838</v>
      </c>
      <c r="B686" s="42">
        <v>588</v>
      </c>
    </row>
    <row r="687" spans="1:2" ht="12.75">
      <c r="A687" s="40" t="s">
        <v>839</v>
      </c>
      <c r="B687" s="42">
        <v>587</v>
      </c>
    </row>
    <row r="688" spans="1:2" ht="12.75">
      <c r="A688" s="40" t="s">
        <v>840</v>
      </c>
      <c r="B688" s="42">
        <v>586</v>
      </c>
    </row>
    <row r="689" spans="1:2" ht="12.75">
      <c r="A689" s="40" t="s">
        <v>841</v>
      </c>
      <c r="B689" s="42">
        <v>585</v>
      </c>
    </row>
    <row r="690" spans="1:2" ht="12.75">
      <c r="A690" s="40" t="s">
        <v>842</v>
      </c>
      <c r="B690" s="42">
        <v>584</v>
      </c>
    </row>
    <row r="691" spans="1:2" ht="12.75">
      <c r="A691" s="40" t="s">
        <v>843</v>
      </c>
      <c r="B691" s="42">
        <v>583</v>
      </c>
    </row>
    <row r="692" spans="1:2" ht="12.75">
      <c r="A692" s="40" t="s">
        <v>844</v>
      </c>
      <c r="B692" s="42">
        <v>582</v>
      </c>
    </row>
    <row r="693" spans="1:2" ht="12.75">
      <c r="A693" s="40" t="s">
        <v>845</v>
      </c>
      <c r="B693" s="42">
        <v>581</v>
      </c>
    </row>
    <row r="694" spans="1:2" ht="12.75">
      <c r="A694" s="40" t="s">
        <v>846</v>
      </c>
      <c r="B694" s="42">
        <v>580</v>
      </c>
    </row>
    <row r="695" spans="1:2" ht="12.75">
      <c r="A695" s="40" t="s">
        <v>847</v>
      </c>
      <c r="B695" s="42">
        <v>579</v>
      </c>
    </row>
    <row r="696" spans="1:2" ht="12.75">
      <c r="A696" s="40" t="s">
        <v>848</v>
      </c>
      <c r="B696" s="42">
        <v>578</v>
      </c>
    </row>
    <row r="697" spans="1:2" ht="12.75">
      <c r="A697" s="40" t="s">
        <v>849</v>
      </c>
      <c r="B697" s="42">
        <v>577</v>
      </c>
    </row>
    <row r="698" spans="1:2" ht="12.75">
      <c r="A698" s="40" t="s">
        <v>850</v>
      </c>
      <c r="B698" s="42">
        <v>576</v>
      </c>
    </row>
    <row r="699" spans="1:2" ht="12.75">
      <c r="A699" s="40" t="s">
        <v>851</v>
      </c>
      <c r="B699" s="42">
        <v>575</v>
      </c>
    </row>
    <row r="700" spans="1:2" ht="12.75">
      <c r="A700" s="40" t="s">
        <v>852</v>
      </c>
      <c r="B700" s="42">
        <v>574</v>
      </c>
    </row>
    <row r="701" spans="1:2" ht="12.75">
      <c r="A701" s="40" t="s">
        <v>853</v>
      </c>
      <c r="B701" s="42">
        <v>573</v>
      </c>
    </row>
    <row r="702" spans="1:2" ht="12.75">
      <c r="A702" s="40" t="s">
        <v>854</v>
      </c>
      <c r="B702" s="42">
        <v>572</v>
      </c>
    </row>
    <row r="703" spans="1:2" ht="12.75">
      <c r="A703" s="40" t="s">
        <v>855</v>
      </c>
      <c r="B703" s="42">
        <v>571</v>
      </c>
    </row>
    <row r="704" spans="1:2" ht="12.75">
      <c r="A704" s="40" t="s">
        <v>856</v>
      </c>
      <c r="B704" s="42">
        <v>570</v>
      </c>
    </row>
    <row r="705" spans="1:2" ht="12.75">
      <c r="A705" s="40" t="s">
        <v>857</v>
      </c>
      <c r="B705" s="42">
        <v>569</v>
      </c>
    </row>
    <row r="706" spans="1:2" ht="12.75">
      <c r="A706" s="40" t="s">
        <v>858</v>
      </c>
      <c r="B706" s="42">
        <v>568</v>
      </c>
    </row>
    <row r="707" spans="1:2" ht="12.75">
      <c r="A707" s="40" t="s">
        <v>859</v>
      </c>
      <c r="B707" s="42">
        <v>567</v>
      </c>
    </row>
    <row r="708" spans="1:2" ht="12.75">
      <c r="A708" s="40" t="s">
        <v>860</v>
      </c>
      <c r="B708" s="42">
        <v>566</v>
      </c>
    </row>
    <row r="709" spans="1:2" ht="12.75">
      <c r="A709" s="40" t="s">
        <v>861</v>
      </c>
      <c r="B709" s="42">
        <v>565</v>
      </c>
    </row>
    <row r="710" spans="1:2" ht="12.75">
      <c r="A710" s="40" t="s">
        <v>862</v>
      </c>
      <c r="B710" s="42">
        <v>564</v>
      </c>
    </row>
    <row r="711" spans="1:2" ht="12.75">
      <c r="A711" s="40" t="s">
        <v>863</v>
      </c>
      <c r="B711" s="42">
        <v>563</v>
      </c>
    </row>
    <row r="712" spans="1:2" ht="12.75">
      <c r="A712" s="40" t="s">
        <v>864</v>
      </c>
      <c r="B712" s="42">
        <v>562</v>
      </c>
    </row>
    <row r="713" spans="1:2" ht="12.75">
      <c r="A713" s="40" t="s">
        <v>865</v>
      </c>
      <c r="B713" s="42">
        <v>561</v>
      </c>
    </row>
    <row r="714" spans="1:2" ht="12.75">
      <c r="A714" s="40" t="s">
        <v>866</v>
      </c>
      <c r="B714" s="42">
        <v>560</v>
      </c>
    </row>
    <row r="715" spans="1:2" ht="12.75">
      <c r="A715" s="40" t="s">
        <v>867</v>
      </c>
      <c r="B715" s="42">
        <v>559</v>
      </c>
    </row>
    <row r="716" spans="1:2" ht="12.75">
      <c r="A716" s="40" t="s">
        <v>868</v>
      </c>
      <c r="B716" s="42">
        <v>558</v>
      </c>
    </row>
    <row r="717" spans="1:2" ht="12.75">
      <c r="A717" s="40" t="s">
        <v>869</v>
      </c>
      <c r="B717" s="42">
        <v>557</v>
      </c>
    </row>
    <row r="718" spans="1:2" ht="12.75">
      <c r="A718" s="40" t="s">
        <v>870</v>
      </c>
      <c r="B718" s="42">
        <v>556</v>
      </c>
    </row>
    <row r="719" spans="1:2" ht="12.75">
      <c r="A719" s="40" t="s">
        <v>871</v>
      </c>
      <c r="B719" s="42">
        <v>555</v>
      </c>
    </row>
    <row r="720" spans="1:2" ht="12.75">
      <c r="A720" s="40" t="s">
        <v>872</v>
      </c>
      <c r="B720" s="42">
        <v>554</v>
      </c>
    </row>
    <row r="721" spans="1:2" ht="12.75">
      <c r="A721" s="40" t="s">
        <v>873</v>
      </c>
      <c r="B721" s="42">
        <v>553</v>
      </c>
    </row>
    <row r="722" spans="1:2" ht="12.75">
      <c r="A722" s="40" t="s">
        <v>874</v>
      </c>
      <c r="B722" s="42">
        <v>552</v>
      </c>
    </row>
    <row r="723" spans="1:2" ht="12.75">
      <c r="A723" s="40" t="s">
        <v>875</v>
      </c>
      <c r="B723" s="42">
        <v>551</v>
      </c>
    </row>
    <row r="724" spans="1:2" ht="12.75">
      <c r="A724" s="40" t="s">
        <v>876</v>
      </c>
      <c r="B724" s="42">
        <v>550</v>
      </c>
    </row>
    <row r="725" spans="1:2" ht="12.75">
      <c r="A725" s="40" t="s">
        <v>877</v>
      </c>
      <c r="B725" s="42">
        <v>549</v>
      </c>
    </row>
    <row r="726" spans="1:2" ht="12.75">
      <c r="A726" s="40" t="s">
        <v>878</v>
      </c>
      <c r="B726" s="42">
        <v>548</v>
      </c>
    </row>
    <row r="727" spans="1:2" ht="12.75">
      <c r="A727" s="40" t="s">
        <v>879</v>
      </c>
      <c r="B727" s="42">
        <v>547</v>
      </c>
    </row>
    <row r="728" spans="1:2" ht="12.75">
      <c r="A728" s="40" t="s">
        <v>880</v>
      </c>
      <c r="B728" s="42">
        <v>546</v>
      </c>
    </row>
    <row r="729" spans="1:2" ht="12.75">
      <c r="A729" s="40" t="s">
        <v>881</v>
      </c>
      <c r="B729" s="42">
        <v>545</v>
      </c>
    </row>
    <row r="730" spans="1:2" ht="12.75">
      <c r="A730" s="40" t="s">
        <v>882</v>
      </c>
      <c r="B730" s="42">
        <v>544</v>
      </c>
    </row>
    <row r="731" spans="1:2" ht="12.75">
      <c r="A731" s="40" t="s">
        <v>883</v>
      </c>
      <c r="B731" s="42">
        <v>543</v>
      </c>
    </row>
    <row r="732" spans="1:2" ht="12.75">
      <c r="A732" s="40" t="s">
        <v>884</v>
      </c>
      <c r="B732" s="42">
        <v>542</v>
      </c>
    </row>
    <row r="733" spans="1:2" ht="12.75">
      <c r="A733" s="40" t="s">
        <v>885</v>
      </c>
      <c r="B733" s="42">
        <v>541</v>
      </c>
    </row>
    <row r="734" spans="1:2" ht="12.75">
      <c r="A734" s="40" t="s">
        <v>886</v>
      </c>
      <c r="B734" s="42">
        <v>540</v>
      </c>
    </row>
    <row r="735" spans="1:2" ht="12.75">
      <c r="A735" s="40" t="s">
        <v>887</v>
      </c>
      <c r="B735" s="42">
        <v>539</v>
      </c>
    </row>
    <row r="736" spans="1:2" ht="12.75">
      <c r="A736" s="40" t="s">
        <v>888</v>
      </c>
      <c r="B736" s="42">
        <v>538</v>
      </c>
    </row>
    <row r="737" spans="1:2" ht="12.75">
      <c r="A737" s="40" t="s">
        <v>889</v>
      </c>
      <c r="B737" s="42">
        <v>537</v>
      </c>
    </row>
    <row r="738" spans="1:2" ht="12.75">
      <c r="A738" s="40" t="s">
        <v>890</v>
      </c>
      <c r="B738" s="42">
        <v>536</v>
      </c>
    </row>
    <row r="739" spans="1:2" ht="12.75">
      <c r="A739" s="40" t="s">
        <v>891</v>
      </c>
      <c r="B739" s="42">
        <v>535</v>
      </c>
    </row>
    <row r="740" spans="1:2" ht="12.75">
      <c r="A740" s="40" t="s">
        <v>892</v>
      </c>
      <c r="B740" s="42">
        <v>534</v>
      </c>
    </row>
    <row r="741" spans="1:2" ht="12.75">
      <c r="A741" s="40" t="s">
        <v>893</v>
      </c>
      <c r="B741" s="42">
        <v>533</v>
      </c>
    </row>
    <row r="742" spans="1:2" ht="12.75">
      <c r="A742" s="40" t="s">
        <v>894</v>
      </c>
      <c r="B742" s="42">
        <v>532</v>
      </c>
    </row>
    <row r="743" spans="1:2" ht="12.75">
      <c r="A743" s="40" t="s">
        <v>895</v>
      </c>
      <c r="B743" s="42">
        <v>531</v>
      </c>
    </row>
    <row r="744" spans="1:2" ht="12.75">
      <c r="A744" s="40" t="s">
        <v>896</v>
      </c>
      <c r="B744" s="42">
        <v>530</v>
      </c>
    </row>
    <row r="745" spans="1:2" ht="12.75">
      <c r="A745" s="40" t="s">
        <v>897</v>
      </c>
      <c r="B745" s="42">
        <v>529</v>
      </c>
    </row>
    <row r="746" spans="1:2" ht="12.75">
      <c r="A746" s="40" t="s">
        <v>898</v>
      </c>
      <c r="B746" s="42">
        <v>528</v>
      </c>
    </row>
    <row r="747" spans="1:2" ht="12.75">
      <c r="A747" s="40" t="s">
        <v>899</v>
      </c>
      <c r="B747" s="42">
        <v>527</v>
      </c>
    </row>
    <row r="748" spans="1:2" ht="12.75">
      <c r="A748" s="40" t="s">
        <v>900</v>
      </c>
      <c r="B748" s="42">
        <v>526</v>
      </c>
    </row>
    <row r="749" spans="1:2" ht="12.75">
      <c r="A749" s="40" t="s">
        <v>901</v>
      </c>
      <c r="B749" s="42">
        <v>525</v>
      </c>
    </row>
    <row r="750" spans="1:2" ht="12.75">
      <c r="A750" s="40" t="s">
        <v>902</v>
      </c>
      <c r="B750" s="42">
        <v>524</v>
      </c>
    </row>
    <row r="751" spans="1:2" ht="12.75">
      <c r="A751" s="40" t="s">
        <v>903</v>
      </c>
      <c r="B751" s="42">
        <v>523</v>
      </c>
    </row>
    <row r="752" spans="1:2" ht="12.75">
      <c r="A752" s="40" t="s">
        <v>904</v>
      </c>
      <c r="B752" s="42">
        <v>522</v>
      </c>
    </row>
    <row r="753" spans="1:2" ht="12.75">
      <c r="A753" s="40" t="s">
        <v>905</v>
      </c>
      <c r="B753" s="42">
        <v>521</v>
      </c>
    </row>
    <row r="754" spans="1:2" ht="12.75">
      <c r="A754" s="40" t="s">
        <v>906</v>
      </c>
      <c r="B754" s="42">
        <v>520</v>
      </c>
    </row>
    <row r="755" spans="1:2" ht="12.75">
      <c r="A755" s="40" t="s">
        <v>907</v>
      </c>
      <c r="B755" s="42">
        <v>519</v>
      </c>
    </row>
    <row r="756" spans="1:2" ht="12.75">
      <c r="A756" s="40" t="s">
        <v>908</v>
      </c>
      <c r="B756" s="42">
        <v>518</v>
      </c>
    </row>
    <row r="757" spans="1:2" ht="12.75">
      <c r="A757" s="40" t="s">
        <v>909</v>
      </c>
      <c r="B757" s="42">
        <v>517</v>
      </c>
    </row>
    <row r="758" spans="1:2" ht="12.75">
      <c r="A758" s="40" t="s">
        <v>910</v>
      </c>
      <c r="B758" s="42">
        <v>516</v>
      </c>
    </row>
    <row r="759" spans="1:2" ht="12.75">
      <c r="A759" s="40" t="s">
        <v>911</v>
      </c>
      <c r="B759" s="42">
        <v>515</v>
      </c>
    </row>
    <row r="760" spans="1:2" ht="12.75">
      <c r="A760" s="40" t="s">
        <v>912</v>
      </c>
      <c r="B760" s="42">
        <v>514</v>
      </c>
    </row>
    <row r="761" spans="1:2" ht="12.75">
      <c r="A761" s="40" t="s">
        <v>913</v>
      </c>
      <c r="B761" s="42">
        <v>513</v>
      </c>
    </row>
    <row r="762" spans="1:2" ht="12.75">
      <c r="A762" s="40" t="s">
        <v>914</v>
      </c>
      <c r="B762" s="42">
        <v>512</v>
      </c>
    </row>
    <row r="763" spans="1:2" ht="12.75">
      <c r="A763" s="40" t="s">
        <v>915</v>
      </c>
      <c r="B763" s="42">
        <v>511</v>
      </c>
    </row>
    <row r="764" spans="1:2" ht="12.75">
      <c r="A764" s="40" t="s">
        <v>916</v>
      </c>
      <c r="B764" s="42">
        <v>510</v>
      </c>
    </row>
    <row r="765" spans="1:2" ht="12.75">
      <c r="A765" s="40" t="s">
        <v>917</v>
      </c>
      <c r="B765" s="42">
        <v>509</v>
      </c>
    </row>
    <row r="766" spans="1:2" ht="12.75">
      <c r="A766" s="40" t="s">
        <v>918</v>
      </c>
      <c r="B766" s="42">
        <v>508</v>
      </c>
    </row>
    <row r="767" spans="1:2" ht="12.75">
      <c r="A767" s="40" t="s">
        <v>919</v>
      </c>
      <c r="B767" s="42">
        <v>507</v>
      </c>
    </row>
    <row r="768" spans="1:2" ht="12.75">
      <c r="A768" s="40" t="s">
        <v>920</v>
      </c>
      <c r="B768" s="42">
        <v>506</v>
      </c>
    </row>
    <row r="769" spans="1:2" ht="12.75">
      <c r="A769" s="40" t="s">
        <v>921</v>
      </c>
      <c r="B769" s="42">
        <v>505</v>
      </c>
    </row>
    <row r="770" spans="1:2" ht="12.75">
      <c r="A770" s="40" t="s">
        <v>922</v>
      </c>
      <c r="B770" s="42">
        <v>504</v>
      </c>
    </row>
    <row r="771" spans="1:2" ht="12.75">
      <c r="A771" s="40" t="s">
        <v>923</v>
      </c>
      <c r="B771" s="42">
        <v>503</v>
      </c>
    </row>
    <row r="772" spans="1:2" ht="12.75">
      <c r="A772" s="40" t="s">
        <v>924</v>
      </c>
      <c r="B772" s="42">
        <v>502</v>
      </c>
    </row>
    <row r="773" spans="1:2" ht="12.75">
      <c r="A773" s="40" t="s">
        <v>925</v>
      </c>
      <c r="B773" s="42">
        <v>501</v>
      </c>
    </row>
    <row r="774" spans="1:2" ht="12.75">
      <c r="A774" s="40" t="s">
        <v>926</v>
      </c>
      <c r="B774" s="42">
        <v>500</v>
      </c>
    </row>
    <row r="775" spans="1:2" ht="12.75">
      <c r="A775" s="40" t="s">
        <v>927</v>
      </c>
      <c r="B775" s="42">
        <v>499</v>
      </c>
    </row>
    <row r="776" spans="1:2" ht="12.75">
      <c r="A776" s="40" t="s">
        <v>928</v>
      </c>
      <c r="B776" s="42">
        <v>498</v>
      </c>
    </row>
    <row r="777" spans="1:2" ht="12.75">
      <c r="A777" s="40" t="s">
        <v>929</v>
      </c>
      <c r="B777" s="42">
        <v>497</v>
      </c>
    </row>
    <row r="778" spans="1:2" ht="12.75">
      <c r="A778" s="40" t="s">
        <v>930</v>
      </c>
      <c r="B778" s="42">
        <v>496</v>
      </c>
    </row>
    <row r="779" spans="1:2" ht="12.75">
      <c r="A779" s="40" t="s">
        <v>931</v>
      </c>
      <c r="B779" s="42">
        <v>495</v>
      </c>
    </row>
    <row r="780" spans="1:2" ht="12.75">
      <c r="A780" s="40" t="s">
        <v>932</v>
      </c>
      <c r="B780" s="42">
        <v>494</v>
      </c>
    </row>
    <row r="781" spans="1:2" ht="12.75">
      <c r="A781" s="40" t="s">
        <v>933</v>
      </c>
      <c r="B781" s="42">
        <v>493</v>
      </c>
    </row>
    <row r="782" spans="1:2" ht="12.75">
      <c r="A782" s="40" t="s">
        <v>934</v>
      </c>
      <c r="B782" s="42">
        <v>492</v>
      </c>
    </row>
    <row r="783" spans="1:2" ht="12.75">
      <c r="A783" s="40" t="s">
        <v>935</v>
      </c>
      <c r="B783" s="42">
        <v>491</v>
      </c>
    </row>
    <row r="784" spans="1:2" ht="12.75">
      <c r="A784" s="40" t="s">
        <v>936</v>
      </c>
      <c r="B784" s="42">
        <v>490</v>
      </c>
    </row>
    <row r="785" spans="1:2" ht="12.75">
      <c r="A785" s="40" t="s">
        <v>937</v>
      </c>
      <c r="B785" s="42">
        <v>489</v>
      </c>
    </row>
    <row r="786" spans="1:2" ht="12.75">
      <c r="A786" s="40" t="s">
        <v>938</v>
      </c>
      <c r="B786" s="42">
        <v>488</v>
      </c>
    </row>
    <row r="787" spans="1:2" ht="12.75">
      <c r="A787" s="40" t="s">
        <v>939</v>
      </c>
      <c r="B787" s="42">
        <v>487</v>
      </c>
    </row>
    <row r="788" spans="1:2" ht="12.75">
      <c r="A788" s="40" t="s">
        <v>940</v>
      </c>
      <c r="B788" s="42">
        <v>486</v>
      </c>
    </row>
    <row r="789" spans="1:2" ht="12.75">
      <c r="A789" s="40" t="s">
        <v>941</v>
      </c>
      <c r="B789" s="42">
        <v>485</v>
      </c>
    </row>
    <row r="790" spans="1:2" ht="12.75">
      <c r="A790" s="40" t="s">
        <v>942</v>
      </c>
      <c r="B790" s="42">
        <v>484</v>
      </c>
    </row>
    <row r="791" spans="1:2" ht="12.75">
      <c r="A791" s="40" t="s">
        <v>943</v>
      </c>
      <c r="B791" s="42">
        <v>483</v>
      </c>
    </row>
    <row r="792" spans="1:2" ht="12.75">
      <c r="A792" s="40" t="s">
        <v>944</v>
      </c>
      <c r="B792" s="42">
        <v>482</v>
      </c>
    </row>
    <row r="793" spans="1:2" ht="12.75">
      <c r="A793" s="40" t="s">
        <v>945</v>
      </c>
      <c r="B793" s="42">
        <v>481</v>
      </c>
    </row>
    <row r="794" spans="1:2" ht="12.75">
      <c r="A794" s="40" t="s">
        <v>946</v>
      </c>
      <c r="B794" s="42">
        <v>480</v>
      </c>
    </row>
    <row r="795" spans="1:2" ht="12.75">
      <c r="A795" s="40" t="s">
        <v>947</v>
      </c>
      <c r="B795" s="42">
        <v>479</v>
      </c>
    </row>
    <row r="796" spans="1:2" ht="12.75">
      <c r="A796" s="40" t="s">
        <v>948</v>
      </c>
      <c r="B796" s="42">
        <v>478</v>
      </c>
    </row>
    <row r="797" spans="1:2" ht="12.75">
      <c r="A797" s="40" t="s">
        <v>949</v>
      </c>
      <c r="B797" s="42">
        <v>477</v>
      </c>
    </row>
    <row r="798" spans="1:2" ht="12.75">
      <c r="A798" s="40" t="s">
        <v>950</v>
      </c>
      <c r="B798" s="42">
        <v>476</v>
      </c>
    </row>
    <row r="799" spans="1:2" ht="12.75">
      <c r="A799" s="40" t="s">
        <v>951</v>
      </c>
      <c r="B799" s="42">
        <v>475</v>
      </c>
    </row>
    <row r="800" spans="1:2" ht="12.75">
      <c r="A800" s="40" t="s">
        <v>952</v>
      </c>
      <c r="B800" s="42">
        <v>474</v>
      </c>
    </row>
    <row r="801" spans="1:2" ht="12.75">
      <c r="A801" s="40" t="s">
        <v>953</v>
      </c>
      <c r="B801" s="42">
        <v>473</v>
      </c>
    </row>
    <row r="802" spans="1:2" ht="12.75">
      <c r="A802" s="40" t="s">
        <v>954</v>
      </c>
      <c r="B802" s="42">
        <v>472</v>
      </c>
    </row>
    <row r="803" spans="1:2" ht="12.75">
      <c r="A803" s="40" t="s">
        <v>955</v>
      </c>
      <c r="B803" s="42">
        <v>471</v>
      </c>
    </row>
    <row r="804" spans="1:2" ht="12.75">
      <c r="A804" s="40" t="s">
        <v>956</v>
      </c>
      <c r="B804" s="42">
        <v>470</v>
      </c>
    </row>
    <row r="805" spans="1:2" ht="12.75">
      <c r="A805" s="40" t="s">
        <v>957</v>
      </c>
      <c r="B805" s="42">
        <v>469</v>
      </c>
    </row>
    <row r="806" spans="1:2" ht="12.75">
      <c r="A806" s="40" t="s">
        <v>958</v>
      </c>
      <c r="B806" s="42">
        <v>468</v>
      </c>
    </row>
    <row r="807" spans="1:2" ht="12.75">
      <c r="A807" s="40" t="s">
        <v>959</v>
      </c>
      <c r="B807" s="42">
        <v>467</v>
      </c>
    </row>
    <row r="808" spans="1:2" ht="12.75">
      <c r="A808" s="40" t="s">
        <v>960</v>
      </c>
      <c r="B808" s="42">
        <v>466</v>
      </c>
    </row>
    <row r="809" spans="1:2" ht="12.75">
      <c r="A809" s="40" t="s">
        <v>961</v>
      </c>
      <c r="B809" s="42">
        <v>465</v>
      </c>
    </row>
    <row r="810" spans="1:2" ht="12.75">
      <c r="A810" s="40" t="s">
        <v>962</v>
      </c>
      <c r="B810" s="42">
        <v>464</v>
      </c>
    </row>
    <row r="811" spans="1:2" ht="12.75">
      <c r="A811" s="40" t="s">
        <v>963</v>
      </c>
      <c r="B811" s="42">
        <v>463</v>
      </c>
    </row>
    <row r="812" spans="1:2" ht="12.75">
      <c r="A812" s="40" t="s">
        <v>964</v>
      </c>
      <c r="B812" s="42">
        <v>462</v>
      </c>
    </row>
    <row r="813" spans="1:2" ht="12.75">
      <c r="A813" s="40" t="s">
        <v>965</v>
      </c>
      <c r="B813" s="42">
        <v>461</v>
      </c>
    </row>
    <row r="814" spans="1:2" ht="12.75">
      <c r="A814" s="40" t="s">
        <v>966</v>
      </c>
      <c r="B814" s="42">
        <v>460</v>
      </c>
    </row>
    <row r="815" spans="1:2" ht="12.75">
      <c r="A815" s="40" t="s">
        <v>967</v>
      </c>
      <c r="B815" s="42">
        <v>459</v>
      </c>
    </row>
    <row r="816" spans="1:2" ht="12.75">
      <c r="A816" s="40" t="s">
        <v>968</v>
      </c>
      <c r="B816" s="42">
        <v>458</v>
      </c>
    </row>
    <row r="817" spans="1:2" ht="12.75">
      <c r="A817" s="40" t="s">
        <v>969</v>
      </c>
      <c r="B817" s="42">
        <v>457</v>
      </c>
    </row>
    <row r="818" spans="1:2" ht="12.75">
      <c r="A818" s="40" t="s">
        <v>970</v>
      </c>
      <c r="B818" s="42">
        <v>456</v>
      </c>
    </row>
    <row r="819" spans="1:2" ht="12.75">
      <c r="A819" s="40" t="s">
        <v>971</v>
      </c>
      <c r="B819" s="42">
        <v>455</v>
      </c>
    </row>
    <row r="820" spans="1:2" ht="12.75">
      <c r="A820" s="40" t="s">
        <v>972</v>
      </c>
      <c r="B820" s="42">
        <v>454</v>
      </c>
    </row>
    <row r="821" spans="1:2" ht="12.75">
      <c r="A821" s="40" t="s">
        <v>973</v>
      </c>
      <c r="B821" s="42">
        <v>453</v>
      </c>
    </row>
    <row r="822" spans="1:2" ht="12.75">
      <c r="A822" s="40" t="s">
        <v>974</v>
      </c>
      <c r="B822" s="42">
        <v>452</v>
      </c>
    </row>
    <row r="823" spans="1:2" ht="12.75">
      <c r="A823" s="40" t="s">
        <v>975</v>
      </c>
      <c r="B823" s="42">
        <v>451</v>
      </c>
    </row>
    <row r="824" spans="1:2" ht="12.75">
      <c r="A824" s="40" t="s">
        <v>976</v>
      </c>
      <c r="B824" s="42">
        <v>450</v>
      </c>
    </row>
    <row r="825" spans="1:2" ht="12.75">
      <c r="A825" s="40" t="s">
        <v>977</v>
      </c>
      <c r="B825" s="42">
        <v>449</v>
      </c>
    </row>
    <row r="826" spans="1:2" ht="12.75">
      <c r="A826" s="40" t="s">
        <v>978</v>
      </c>
      <c r="B826" s="42">
        <v>448</v>
      </c>
    </row>
    <row r="827" spans="1:2" ht="12.75">
      <c r="A827" s="40" t="s">
        <v>979</v>
      </c>
      <c r="B827" s="42">
        <v>447</v>
      </c>
    </row>
    <row r="828" spans="1:2" ht="12.75">
      <c r="A828" s="40" t="s">
        <v>980</v>
      </c>
      <c r="B828" s="42">
        <v>446</v>
      </c>
    </row>
    <row r="829" spans="1:2" ht="12.75">
      <c r="A829" s="40" t="s">
        <v>981</v>
      </c>
      <c r="B829" s="42">
        <v>445</v>
      </c>
    </row>
    <row r="830" spans="1:2" ht="12.75">
      <c r="A830" s="40" t="s">
        <v>982</v>
      </c>
      <c r="B830" s="42">
        <v>444</v>
      </c>
    </row>
    <row r="831" spans="1:2" ht="12.75">
      <c r="A831" s="40" t="s">
        <v>983</v>
      </c>
      <c r="B831" s="42">
        <v>443</v>
      </c>
    </row>
    <row r="832" spans="1:2" ht="12.75">
      <c r="A832" s="40" t="s">
        <v>984</v>
      </c>
      <c r="B832" s="42">
        <v>442</v>
      </c>
    </row>
    <row r="833" spans="1:2" ht="12.75">
      <c r="A833" s="40" t="s">
        <v>985</v>
      </c>
      <c r="B833" s="42">
        <v>441</v>
      </c>
    </row>
    <row r="834" spans="1:2" ht="12.75">
      <c r="A834" s="40" t="s">
        <v>986</v>
      </c>
      <c r="B834" s="42">
        <v>440</v>
      </c>
    </row>
    <row r="835" spans="1:2" ht="12.75">
      <c r="A835" s="40" t="s">
        <v>987</v>
      </c>
      <c r="B835" s="42">
        <v>439</v>
      </c>
    </row>
    <row r="836" spans="1:2" ht="12.75">
      <c r="A836" s="40" t="s">
        <v>988</v>
      </c>
      <c r="B836" s="42">
        <v>438</v>
      </c>
    </row>
    <row r="837" spans="1:2" ht="12.75">
      <c r="A837" s="40" t="s">
        <v>989</v>
      </c>
      <c r="B837" s="42">
        <v>437</v>
      </c>
    </row>
    <row r="838" spans="1:2" ht="12.75">
      <c r="A838" s="40" t="s">
        <v>990</v>
      </c>
      <c r="B838" s="42">
        <v>436</v>
      </c>
    </row>
    <row r="839" spans="1:2" ht="12.75">
      <c r="A839" s="40" t="s">
        <v>991</v>
      </c>
      <c r="B839" s="42">
        <v>435</v>
      </c>
    </row>
    <row r="840" spans="1:2" ht="12.75">
      <c r="A840" s="40" t="s">
        <v>992</v>
      </c>
      <c r="B840" s="42">
        <v>434</v>
      </c>
    </row>
    <row r="841" spans="1:2" ht="12.75">
      <c r="A841" s="40" t="s">
        <v>993</v>
      </c>
      <c r="B841" s="42">
        <v>433</v>
      </c>
    </row>
    <row r="842" spans="1:2" ht="12.75">
      <c r="A842" s="40" t="s">
        <v>994</v>
      </c>
      <c r="B842" s="42">
        <v>432</v>
      </c>
    </row>
    <row r="843" spans="1:2" ht="12.75">
      <c r="A843" s="40" t="s">
        <v>995</v>
      </c>
      <c r="B843" s="42">
        <v>431</v>
      </c>
    </row>
    <row r="844" spans="1:2" ht="12.75">
      <c r="A844" s="40" t="s">
        <v>996</v>
      </c>
      <c r="B844" s="42">
        <v>430</v>
      </c>
    </row>
    <row r="845" spans="1:2" ht="12.75">
      <c r="A845" s="40" t="s">
        <v>997</v>
      </c>
      <c r="B845" s="42">
        <v>429</v>
      </c>
    </row>
    <row r="846" spans="1:2" ht="12.75">
      <c r="A846" s="40" t="s">
        <v>998</v>
      </c>
      <c r="B846" s="42">
        <v>428</v>
      </c>
    </row>
    <row r="847" spans="1:2" ht="12.75">
      <c r="A847" s="40" t="s">
        <v>999</v>
      </c>
      <c r="B847" s="42">
        <v>427</v>
      </c>
    </row>
    <row r="848" spans="1:2" ht="12.75">
      <c r="A848" s="40" t="s">
        <v>1000</v>
      </c>
      <c r="B848" s="42">
        <v>426</v>
      </c>
    </row>
    <row r="849" spans="1:2" ht="12.75">
      <c r="A849" s="40" t="s">
        <v>1001</v>
      </c>
      <c r="B849" s="42">
        <v>425</v>
      </c>
    </row>
    <row r="850" spans="1:2" ht="12.75">
      <c r="A850" s="40" t="s">
        <v>1002</v>
      </c>
      <c r="B850" s="42">
        <v>424</v>
      </c>
    </row>
    <row r="851" spans="1:2" ht="12.75">
      <c r="A851" s="40" t="s">
        <v>1003</v>
      </c>
      <c r="B851" s="42">
        <v>423</v>
      </c>
    </row>
    <row r="852" spans="1:2" ht="12.75">
      <c r="A852" s="40" t="s">
        <v>1004</v>
      </c>
      <c r="B852" s="42">
        <v>422</v>
      </c>
    </row>
    <row r="853" spans="1:2" ht="12.75">
      <c r="A853" s="40" t="s">
        <v>1005</v>
      </c>
      <c r="B853" s="42">
        <v>421</v>
      </c>
    </row>
    <row r="854" spans="1:2" ht="12.75">
      <c r="A854" s="40" t="s">
        <v>1006</v>
      </c>
      <c r="B854" s="42">
        <v>420</v>
      </c>
    </row>
    <row r="855" spans="1:2" ht="12.75">
      <c r="A855" s="40" t="s">
        <v>1007</v>
      </c>
      <c r="B855" s="42">
        <v>419</v>
      </c>
    </row>
    <row r="856" spans="1:2" ht="12.75">
      <c r="A856" s="40" t="s">
        <v>1008</v>
      </c>
      <c r="B856" s="42">
        <v>418</v>
      </c>
    </row>
    <row r="857" spans="1:2" ht="12.75">
      <c r="A857" s="40" t="s">
        <v>1009</v>
      </c>
      <c r="B857" s="42">
        <v>417</v>
      </c>
    </row>
    <row r="858" spans="1:2" ht="12.75">
      <c r="A858" s="40" t="s">
        <v>1010</v>
      </c>
      <c r="B858" s="42">
        <v>416</v>
      </c>
    </row>
    <row r="859" spans="1:2" ht="12.75">
      <c r="A859" s="40" t="s">
        <v>1011</v>
      </c>
      <c r="B859" s="42">
        <v>415</v>
      </c>
    </row>
    <row r="860" spans="1:2" ht="12.75">
      <c r="A860" s="40" t="s">
        <v>1012</v>
      </c>
      <c r="B860" s="42">
        <v>414</v>
      </c>
    </row>
    <row r="861" spans="1:2" ht="12.75">
      <c r="A861" s="40" t="s">
        <v>1013</v>
      </c>
      <c r="B861" s="42">
        <v>413</v>
      </c>
    </row>
    <row r="862" spans="1:2" ht="12.75">
      <c r="A862" s="40" t="s">
        <v>1014</v>
      </c>
      <c r="B862" s="42">
        <v>412</v>
      </c>
    </row>
    <row r="863" spans="1:2" ht="12.75">
      <c r="A863" s="40" t="s">
        <v>1015</v>
      </c>
      <c r="B863" s="42">
        <v>411</v>
      </c>
    </row>
    <row r="864" spans="1:2" ht="12.75">
      <c r="A864" s="40" t="s">
        <v>1016</v>
      </c>
      <c r="B864" s="42">
        <v>410</v>
      </c>
    </row>
    <row r="865" spans="1:2" ht="12.75">
      <c r="A865" s="40" t="s">
        <v>1017</v>
      </c>
      <c r="B865" s="42">
        <v>409</v>
      </c>
    </row>
    <row r="866" spans="1:2" ht="12.75">
      <c r="A866" s="40" t="s">
        <v>1018</v>
      </c>
      <c r="B866" s="42">
        <v>408</v>
      </c>
    </row>
    <row r="867" spans="1:2" ht="12.75">
      <c r="A867" s="40" t="s">
        <v>1019</v>
      </c>
      <c r="B867" s="42">
        <v>407</v>
      </c>
    </row>
    <row r="868" spans="1:2" ht="12.75">
      <c r="A868" s="40" t="s">
        <v>1020</v>
      </c>
      <c r="B868" s="42">
        <v>406</v>
      </c>
    </row>
    <row r="869" spans="1:2" ht="12.75">
      <c r="A869" s="40" t="s">
        <v>1021</v>
      </c>
      <c r="B869" s="42">
        <v>405</v>
      </c>
    </row>
    <row r="870" spans="1:2" ht="12.75">
      <c r="A870" s="40" t="s">
        <v>1022</v>
      </c>
      <c r="B870" s="42">
        <v>404</v>
      </c>
    </row>
    <row r="871" spans="1:2" ht="12.75">
      <c r="A871" s="40" t="s">
        <v>1023</v>
      </c>
      <c r="B871" s="42">
        <v>403</v>
      </c>
    </row>
    <row r="872" spans="1:2" ht="12.75">
      <c r="A872" s="40" t="s">
        <v>1024</v>
      </c>
      <c r="B872" s="42">
        <v>402</v>
      </c>
    </row>
    <row r="873" spans="1:2" ht="12.75">
      <c r="A873" s="40" t="s">
        <v>1025</v>
      </c>
      <c r="B873" s="42">
        <v>401</v>
      </c>
    </row>
    <row r="874" spans="1:2" ht="12.75">
      <c r="A874" s="40" t="s">
        <v>1026</v>
      </c>
      <c r="B874" s="42">
        <v>400</v>
      </c>
    </row>
    <row r="875" spans="1:2" ht="12.75">
      <c r="A875" s="40" t="s">
        <v>1027</v>
      </c>
      <c r="B875" s="42">
        <v>399</v>
      </c>
    </row>
    <row r="876" spans="1:2" ht="12.75">
      <c r="A876" s="40" t="s">
        <v>1028</v>
      </c>
      <c r="B876" s="42">
        <v>398</v>
      </c>
    </row>
    <row r="877" spans="1:2" ht="12.75">
      <c r="A877" s="40" t="s">
        <v>1029</v>
      </c>
      <c r="B877" s="42">
        <v>397</v>
      </c>
    </row>
    <row r="878" spans="1:2" ht="12.75">
      <c r="A878" s="40" t="s">
        <v>1030</v>
      </c>
      <c r="B878" s="42">
        <v>396</v>
      </c>
    </row>
    <row r="879" spans="1:2" ht="12.75">
      <c r="A879" s="40" t="s">
        <v>1031</v>
      </c>
      <c r="B879" s="42">
        <v>395</v>
      </c>
    </row>
    <row r="880" spans="1:2" ht="12.75">
      <c r="A880" s="40" t="s">
        <v>1032</v>
      </c>
      <c r="B880" s="42">
        <v>394</v>
      </c>
    </row>
    <row r="881" spans="1:2" ht="12.75">
      <c r="A881" s="40" t="s">
        <v>1033</v>
      </c>
      <c r="B881" s="42">
        <v>393</v>
      </c>
    </row>
    <row r="882" spans="1:2" ht="12.75">
      <c r="A882" s="40" t="s">
        <v>1034</v>
      </c>
      <c r="B882" s="42">
        <v>392</v>
      </c>
    </row>
    <row r="883" spans="1:2" ht="12.75">
      <c r="A883" s="40" t="s">
        <v>1035</v>
      </c>
      <c r="B883" s="42">
        <v>391</v>
      </c>
    </row>
    <row r="884" spans="1:2" ht="12.75">
      <c r="A884" s="40" t="s">
        <v>1036</v>
      </c>
      <c r="B884" s="42">
        <v>390</v>
      </c>
    </row>
    <row r="885" spans="1:2" ht="12.75">
      <c r="A885" s="40" t="s">
        <v>1037</v>
      </c>
      <c r="B885" s="42">
        <v>389</v>
      </c>
    </row>
    <row r="886" spans="1:2" ht="12.75">
      <c r="A886" s="40" t="s">
        <v>1038</v>
      </c>
      <c r="B886" s="42">
        <v>388</v>
      </c>
    </row>
    <row r="887" spans="1:2" ht="12.75">
      <c r="A887" s="40" t="s">
        <v>1039</v>
      </c>
      <c r="B887" s="42">
        <v>387</v>
      </c>
    </row>
    <row r="888" spans="1:2" ht="12.75">
      <c r="A888" s="40" t="s">
        <v>1040</v>
      </c>
      <c r="B888" s="42">
        <v>386</v>
      </c>
    </row>
    <row r="889" spans="1:2" ht="12.75">
      <c r="A889" s="40" t="s">
        <v>1041</v>
      </c>
      <c r="B889" s="42">
        <v>385</v>
      </c>
    </row>
    <row r="890" spans="1:2" ht="12.75">
      <c r="A890" s="40" t="s">
        <v>1042</v>
      </c>
      <c r="B890" s="42">
        <v>384</v>
      </c>
    </row>
    <row r="891" spans="1:2" ht="12.75">
      <c r="A891" s="40" t="s">
        <v>1043</v>
      </c>
      <c r="B891" s="42">
        <v>383</v>
      </c>
    </row>
    <row r="892" spans="1:2" ht="12.75">
      <c r="A892" s="40" t="s">
        <v>1044</v>
      </c>
      <c r="B892" s="42">
        <v>382</v>
      </c>
    </row>
    <row r="893" spans="1:2" ht="12.75">
      <c r="A893" s="40" t="s">
        <v>1045</v>
      </c>
      <c r="B893" s="42">
        <v>381</v>
      </c>
    </row>
    <row r="894" spans="1:2" ht="12.75">
      <c r="A894" s="40" t="s">
        <v>1046</v>
      </c>
      <c r="B894" s="42">
        <v>380</v>
      </c>
    </row>
    <row r="895" spans="1:2" ht="12.75">
      <c r="A895" s="40" t="s">
        <v>1047</v>
      </c>
      <c r="B895" s="42">
        <v>379</v>
      </c>
    </row>
    <row r="896" spans="1:2" ht="12.75">
      <c r="A896" s="40" t="s">
        <v>1048</v>
      </c>
      <c r="B896" s="42">
        <v>378</v>
      </c>
    </row>
    <row r="897" spans="1:2" ht="12.75">
      <c r="A897" s="40" t="s">
        <v>1049</v>
      </c>
      <c r="B897" s="42">
        <v>377</v>
      </c>
    </row>
    <row r="898" spans="1:2" ht="12.75">
      <c r="A898" s="40" t="s">
        <v>1050</v>
      </c>
      <c r="B898" s="42">
        <v>376</v>
      </c>
    </row>
    <row r="899" spans="1:2" ht="12.75">
      <c r="A899" s="40" t="s">
        <v>1051</v>
      </c>
      <c r="B899" s="42">
        <v>375</v>
      </c>
    </row>
    <row r="900" spans="1:2" ht="12.75">
      <c r="A900" s="40" t="s">
        <v>1052</v>
      </c>
      <c r="B900" s="42">
        <v>374</v>
      </c>
    </row>
    <row r="901" spans="1:2" ht="12.75">
      <c r="A901" s="40" t="s">
        <v>1053</v>
      </c>
      <c r="B901" s="42">
        <v>373</v>
      </c>
    </row>
    <row r="902" spans="1:2" ht="12.75">
      <c r="A902" s="40" t="s">
        <v>1054</v>
      </c>
      <c r="B902" s="42">
        <v>372</v>
      </c>
    </row>
    <row r="903" spans="1:2" ht="12.75">
      <c r="A903" s="40" t="s">
        <v>1055</v>
      </c>
      <c r="B903" s="42">
        <v>371</v>
      </c>
    </row>
    <row r="904" spans="1:2" ht="12.75">
      <c r="A904" s="40" t="s">
        <v>1056</v>
      </c>
      <c r="B904" s="42">
        <v>370</v>
      </c>
    </row>
    <row r="905" spans="1:2" ht="12.75">
      <c r="A905" s="40" t="s">
        <v>1057</v>
      </c>
      <c r="B905" s="42">
        <v>369</v>
      </c>
    </row>
    <row r="906" spans="1:2" ht="12.75">
      <c r="A906" s="40" t="s">
        <v>1058</v>
      </c>
      <c r="B906" s="42">
        <v>368</v>
      </c>
    </row>
    <row r="907" spans="1:2" ht="12.75">
      <c r="A907" s="40" t="s">
        <v>1059</v>
      </c>
      <c r="B907" s="42">
        <v>367</v>
      </c>
    </row>
    <row r="908" spans="1:2" ht="12.75">
      <c r="A908" s="40" t="s">
        <v>1060</v>
      </c>
      <c r="B908" s="42">
        <v>366</v>
      </c>
    </row>
    <row r="909" spans="1:2" ht="12.75">
      <c r="A909" s="40" t="s">
        <v>1061</v>
      </c>
      <c r="B909" s="42">
        <v>365</v>
      </c>
    </row>
    <row r="910" spans="1:2" ht="12.75">
      <c r="A910" s="40" t="s">
        <v>1062</v>
      </c>
      <c r="B910" s="42">
        <v>364</v>
      </c>
    </row>
    <row r="911" spans="1:2" ht="12.75">
      <c r="A911" s="40" t="s">
        <v>1063</v>
      </c>
      <c r="B911" s="42">
        <v>363</v>
      </c>
    </row>
    <row r="912" spans="1:2" ht="12.75">
      <c r="A912" s="40" t="s">
        <v>1064</v>
      </c>
      <c r="B912" s="42">
        <v>362</v>
      </c>
    </row>
    <row r="913" spans="1:2" ht="12.75">
      <c r="A913" s="40" t="s">
        <v>1065</v>
      </c>
      <c r="B913" s="42">
        <v>361</v>
      </c>
    </row>
    <row r="914" spans="1:2" ht="12.75">
      <c r="A914" s="40" t="s">
        <v>1066</v>
      </c>
      <c r="B914" s="42">
        <v>360</v>
      </c>
    </row>
    <row r="915" spans="1:2" ht="12.75">
      <c r="A915" s="40" t="s">
        <v>1067</v>
      </c>
      <c r="B915" s="42">
        <v>359</v>
      </c>
    </row>
    <row r="916" spans="1:2" ht="12.75">
      <c r="A916" s="40" t="s">
        <v>1068</v>
      </c>
      <c r="B916" s="42">
        <v>358</v>
      </c>
    </row>
    <row r="917" spans="1:2" ht="12.75">
      <c r="A917" s="40" t="s">
        <v>1069</v>
      </c>
      <c r="B917" s="42">
        <v>357</v>
      </c>
    </row>
    <row r="918" spans="1:2" ht="12.75">
      <c r="A918" s="40" t="s">
        <v>1070</v>
      </c>
      <c r="B918" s="42">
        <v>356</v>
      </c>
    </row>
    <row r="919" spans="1:2" ht="12.75">
      <c r="A919" s="40" t="s">
        <v>1071</v>
      </c>
      <c r="B919" s="42">
        <v>355</v>
      </c>
    </row>
    <row r="920" spans="1:2" ht="12.75">
      <c r="A920" s="40" t="s">
        <v>1072</v>
      </c>
      <c r="B920" s="42">
        <v>354</v>
      </c>
    </row>
    <row r="921" spans="1:2" ht="12.75">
      <c r="A921" s="40" t="s">
        <v>1073</v>
      </c>
      <c r="B921" s="42">
        <v>353</v>
      </c>
    </row>
    <row r="922" spans="1:2" ht="12.75">
      <c r="A922" s="40" t="s">
        <v>1074</v>
      </c>
      <c r="B922" s="42">
        <v>352</v>
      </c>
    </row>
    <row r="923" spans="1:2" ht="12.75">
      <c r="A923" s="40" t="s">
        <v>1075</v>
      </c>
      <c r="B923" s="42">
        <v>351</v>
      </c>
    </row>
    <row r="924" spans="1:2" ht="12.75">
      <c r="A924" s="40" t="s">
        <v>1076</v>
      </c>
      <c r="B924" s="42">
        <v>350</v>
      </c>
    </row>
    <row r="925" spans="1:2" ht="12.75">
      <c r="A925" s="40" t="s">
        <v>1077</v>
      </c>
      <c r="B925" s="42">
        <v>349</v>
      </c>
    </row>
    <row r="926" spans="1:2" ht="12.75">
      <c r="A926" s="40" t="s">
        <v>1078</v>
      </c>
      <c r="B926" s="42">
        <v>348</v>
      </c>
    </row>
    <row r="927" spans="1:2" ht="12.75">
      <c r="A927" s="40" t="s">
        <v>1079</v>
      </c>
      <c r="B927" s="42">
        <v>347</v>
      </c>
    </row>
    <row r="928" spans="1:2" ht="12.75">
      <c r="A928" s="40" t="s">
        <v>1080</v>
      </c>
      <c r="B928" s="42">
        <v>346</v>
      </c>
    </row>
    <row r="929" spans="1:2" ht="12.75">
      <c r="A929" s="40" t="s">
        <v>1081</v>
      </c>
      <c r="B929" s="42">
        <v>345</v>
      </c>
    </row>
    <row r="930" spans="1:2" ht="12.75">
      <c r="A930" s="40" t="s">
        <v>1082</v>
      </c>
      <c r="B930" s="42">
        <v>344</v>
      </c>
    </row>
    <row r="931" spans="1:2" ht="12.75">
      <c r="A931" s="40" t="s">
        <v>1083</v>
      </c>
      <c r="B931" s="42">
        <v>343</v>
      </c>
    </row>
    <row r="932" spans="1:2" ht="12.75">
      <c r="A932" s="40" t="s">
        <v>1084</v>
      </c>
      <c r="B932" s="42">
        <v>342</v>
      </c>
    </row>
    <row r="933" spans="1:2" ht="12.75">
      <c r="A933" s="40" t="s">
        <v>1085</v>
      </c>
      <c r="B933" s="42">
        <v>341</v>
      </c>
    </row>
    <row r="934" spans="1:2" ht="12.75">
      <c r="A934" s="40" t="s">
        <v>1086</v>
      </c>
      <c r="B934" s="42">
        <v>340</v>
      </c>
    </row>
    <row r="935" spans="1:2" ht="12.75">
      <c r="A935" s="40" t="s">
        <v>1087</v>
      </c>
      <c r="B935" s="42">
        <v>339</v>
      </c>
    </row>
    <row r="936" spans="1:2" ht="12.75">
      <c r="A936" s="40" t="s">
        <v>1088</v>
      </c>
      <c r="B936" s="42">
        <v>338</v>
      </c>
    </row>
    <row r="937" spans="1:2" ht="12.75">
      <c r="A937" s="40" t="s">
        <v>1089</v>
      </c>
      <c r="B937" s="42">
        <v>337</v>
      </c>
    </row>
    <row r="938" spans="1:2" ht="12.75">
      <c r="A938" s="40" t="s">
        <v>1090</v>
      </c>
      <c r="B938" s="42">
        <v>336</v>
      </c>
    </row>
    <row r="939" spans="1:2" ht="12.75">
      <c r="A939" s="40" t="s">
        <v>1091</v>
      </c>
      <c r="B939" s="42">
        <v>335</v>
      </c>
    </row>
    <row r="940" spans="1:2" ht="12.75">
      <c r="A940" s="40" t="s">
        <v>1092</v>
      </c>
      <c r="B940" s="42">
        <v>334</v>
      </c>
    </row>
    <row r="941" spans="1:2" ht="12.75">
      <c r="A941" s="40" t="s">
        <v>1093</v>
      </c>
      <c r="B941" s="42">
        <v>333</v>
      </c>
    </row>
    <row r="942" spans="1:2" ht="12.75">
      <c r="A942" s="40" t="s">
        <v>1094</v>
      </c>
      <c r="B942" s="42">
        <v>332</v>
      </c>
    </row>
    <row r="943" spans="1:2" ht="12.75">
      <c r="A943" s="40" t="s">
        <v>1095</v>
      </c>
      <c r="B943" s="42">
        <v>331</v>
      </c>
    </row>
    <row r="944" spans="1:2" ht="12.75">
      <c r="A944" s="40" t="s">
        <v>1096</v>
      </c>
      <c r="B944" s="42">
        <v>330</v>
      </c>
    </row>
    <row r="945" spans="1:2" ht="12.75">
      <c r="A945" s="40" t="s">
        <v>1097</v>
      </c>
      <c r="B945" s="42">
        <v>329</v>
      </c>
    </row>
    <row r="946" spans="1:2" ht="12.75">
      <c r="A946" s="40" t="s">
        <v>1098</v>
      </c>
      <c r="B946" s="42">
        <v>328</v>
      </c>
    </row>
    <row r="947" spans="1:2" ht="12.75">
      <c r="A947" s="40" t="s">
        <v>1099</v>
      </c>
      <c r="B947" s="42">
        <v>327</v>
      </c>
    </row>
    <row r="948" spans="1:2" ht="12.75">
      <c r="A948" s="40" t="s">
        <v>1100</v>
      </c>
      <c r="B948" s="42">
        <v>326</v>
      </c>
    </row>
    <row r="949" spans="1:2" ht="12.75">
      <c r="A949" s="40" t="s">
        <v>1101</v>
      </c>
      <c r="B949" s="42">
        <v>325</v>
      </c>
    </row>
    <row r="950" spans="1:2" ht="12.75">
      <c r="A950" s="40" t="s">
        <v>1102</v>
      </c>
      <c r="B950" s="42">
        <v>324</v>
      </c>
    </row>
    <row r="951" spans="1:2" ht="12.75">
      <c r="A951" s="40" t="s">
        <v>1103</v>
      </c>
      <c r="B951" s="42">
        <v>323</v>
      </c>
    </row>
    <row r="952" spans="1:2" ht="12.75">
      <c r="A952" s="40" t="s">
        <v>1104</v>
      </c>
      <c r="B952" s="42">
        <v>322</v>
      </c>
    </row>
    <row r="953" spans="1:2" ht="12.75">
      <c r="A953" s="40" t="s">
        <v>1105</v>
      </c>
      <c r="B953" s="42">
        <v>321</v>
      </c>
    </row>
    <row r="954" spans="1:2" ht="12.75">
      <c r="A954" s="40" t="s">
        <v>1106</v>
      </c>
      <c r="B954" s="42">
        <v>320</v>
      </c>
    </row>
    <row r="955" spans="1:2" ht="12.75">
      <c r="A955" s="40" t="s">
        <v>1107</v>
      </c>
      <c r="B955" s="42">
        <v>319</v>
      </c>
    </row>
    <row r="956" spans="1:2" ht="12.75">
      <c r="A956" s="40" t="s">
        <v>1108</v>
      </c>
      <c r="B956" s="42">
        <v>318</v>
      </c>
    </row>
    <row r="957" spans="1:2" ht="12.75">
      <c r="A957" s="40" t="s">
        <v>1109</v>
      </c>
      <c r="B957" s="42">
        <v>317</v>
      </c>
    </row>
    <row r="958" spans="1:2" ht="12.75">
      <c r="A958" s="40" t="s">
        <v>1110</v>
      </c>
      <c r="B958" s="42">
        <v>316</v>
      </c>
    </row>
    <row r="959" spans="1:2" ht="12.75">
      <c r="A959" s="40" t="s">
        <v>1111</v>
      </c>
      <c r="B959" s="42">
        <v>315</v>
      </c>
    </row>
    <row r="960" spans="1:2" ht="12.75">
      <c r="A960" s="40" t="s">
        <v>1112</v>
      </c>
      <c r="B960" s="42">
        <v>314</v>
      </c>
    </row>
    <row r="961" spans="1:2" ht="12.75">
      <c r="A961" s="40" t="s">
        <v>1113</v>
      </c>
      <c r="B961" s="42">
        <v>313</v>
      </c>
    </row>
    <row r="962" spans="1:2" ht="12.75">
      <c r="A962" s="40" t="s">
        <v>1114</v>
      </c>
      <c r="B962" s="42">
        <v>312</v>
      </c>
    </row>
    <row r="963" spans="1:2" ht="12.75">
      <c r="A963" s="40" t="s">
        <v>1115</v>
      </c>
      <c r="B963" s="42">
        <v>311</v>
      </c>
    </row>
    <row r="964" spans="1:2" ht="12.75">
      <c r="A964" s="40" t="s">
        <v>1116</v>
      </c>
      <c r="B964" s="42">
        <v>310</v>
      </c>
    </row>
    <row r="965" spans="1:2" ht="12.75">
      <c r="A965" s="40" t="s">
        <v>1117</v>
      </c>
      <c r="B965" s="42">
        <v>309</v>
      </c>
    </row>
    <row r="966" spans="1:2" ht="12.75">
      <c r="A966" s="40" t="s">
        <v>1118</v>
      </c>
      <c r="B966" s="42">
        <v>308</v>
      </c>
    </row>
    <row r="967" spans="1:2" ht="12.75">
      <c r="A967" s="40" t="s">
        <v>1119</v>
      </c>
      <c r="B967" s="42">
        <v>307</v>
      </c>
    </row>
    <row r="968" spans="1:2" ht="12.75">
      <c r="A968" s="40" t="s">
        <v>1120</v>
      </c>
      <c r="B968" s="42">
        <v>306</v>
      </c>
    </row>
    <row r="969" spans="1:2" ht="12.75">
      <c r="A969" s="40" t="s">
        <v>1121</v>
      </c>
      <c r="B969" s="42">
        <v>305</v>
      </c>
    </row>
    <row r="970" spans="1:2" ht="12.75">
      <c r="A970" s="40" t="s">
        <v>1122</v>
      </c>
      <c r="B970" s="42">
        <v>304</v>
      </c>
    </row>
    <row r="971" spans="1:2" ht="12.75">
      <c r="A971" s="40" t="s">
        <v>1123</v>
      </c>
      <c r="B971" s="42">
        <v>303</v>
      </c>
    </row>
    <row r="972" spans="1:2" ht="12.75">
      <c r="A972" s="40" t="s">
        <v>1124</v>
      </c>
      <c r="B972" s="42">
        <v>302</v>
      </c>
    </row>
    <row r="973" spans="1:2" ht="12.75">
      <c r="A973" s="40" t="s">
        <v>1125</v>
      </c>
      <c r="B973" s="42">
        <v>301</v>
      </c>
    </row>
    <row r="974" spans="1:2" ht="12.75">
      <c r="A974" s="40" t="s">
        <v>1126</v>
      </c>
      <c r="B974" s="42">
        <v>300</v>
      </c>
    </row>
    <row r="975" spans="1:2" ht="12.75">
      <c r="A975" s="40" t="s">
        <v>1127</v>
      </c>
      <c r="B975" s="42">
        <v>299</v>
      </c>
    </row>
    <row r="976" spans="1:2" ht="12.75">
      <c r="A976" s="40" t="s">
        <v>1128</v>
      </c>
      <c r="B976" s="42">
        <v>298</v>
      </c>
    </row>
    <row r="977" spans="1:2" ht="12.75">
      <c r="A977" s="40" t="s">
        <v>1129</v>
      </c>
      <c r="B977" s="42">
        <v>297</v>
      </c>
    </row>
    <row r="978" spans="1:2" ht="12.75">
      <c r="A978" s="40" t="s">
        <v>1130</v>
      </c>
      <c r="B978" s="42">
        <v>296</v>
      </c>
    </row>
    <row r="979" spans="1:2" ht="12.75">
      <c r="A979" s="40" t="s">
        <v>1131</v>
      </c>
      <c r="B979" s="42">
        <v>295</v>
      </c>
    </row>
    <row r="980" spans="1:2" ht="12.75">
      <c r="A980" s="40" t="s">
        <v>1132</v>
      </c>
      <c r="B980" s="42">
        <v>294</v>
      </c>
    </row>
    <row r="981" spans="1:2" ht="12.75">
      <c r="A981" s="40" t="s">
        <v>1133</v>
      </c>
      <c r="B981" s="42">
        <v>293</v>
      </c>
    </row>
    <row r="982" spans="1:2" ht="12.75">
      <c r="A982" s="40" t="s">
        <v>1134</v>
      </c>
      <c r="B982" s="42">
        <v>292</v>
      </c>
    </row>
    <row r="983" spans="1:2" ht="12.75">
      <c r="A983" s="40" t="s">
        <v>1135</v>
      </c>
      <c r="B983" s="42">
        <v>291</v>
      </c>
    </row>
    <row r="984" spans="1:2" ht="12.75">
      <c r="A984" s="40" t="s">
        <v>1136</v>
      </c>
      <c r="B984" s="42">
        <v>290</v>
      </c>
    </row>
    <row r="985" spans="1:2" ht="12.75">
      <c r="A985" s="40" t="s">
        <v>1137</v>
      </c>
      <c r="B985" s="42">
        <v>289</v>
      </c>
    </row>
    <row r="986" spans="1:2" ht="12.75">
      <c r="A986" s="40" t="s">
        <v>1138</v>
      </c>
      <c r="B986" s="42">
        <v>288</v>
      </c>
    </row>
    <row r="987" spans="1:2" ht="12.75">
      <c r="A987" s="40" t="s">
        <v>1139</v>
      </c>
      <c r="B987" s="42">
        <v>287</v>
      </c>
    </row>
    <row r="988" spans="1:2" ht="12.75">
      <c r="A988" s="40" t="s">
        <v>1140</v>
      </c>
      <c r="B988" s="42">
        <v>286</v>
      </c>
    </row>
    <row r="989" spans="1:2" ht="12.75">
      <c r="A989" s="40" t="s">
        <v>1141</v>
      </c>
      <c r="B989" s="42">
        <v>285</v>
      </c>
    </row>
    <row r="990" spans="1:2" ht="12.75">
      <c r="A990" s="40" t="s">
        <v>1142</v>
      </c>
      <c r="B990" s="42">
        <v>284</v>
      </c>
    </row>
    <row r="991" spans="1:2" ht="12.75">
      <c r="A991" s="40" t="s">
        <v>1143</v>
      </c>
      <c r="B991" s="42">
        <v>283</v>
      </c>
    </row>
    <row r="992" spans="1:2" ht="12.75">
      <c r="A992" s="40" t="s">
        <v>1144</v>
      </c>
      <c r="B992" s="42">
        <v>282</v>
      </c>
    </row>
    <row r="993" spans="1:2" ht="12.75">
      <c r="A993" s="40" t="s">
        <v>1145</v>
      </c>
      <c r="B993" s="42">
        <v>281</v>
      </c>
    </row>
    <row r="994" spans="1:2" ht="12.75">
      <c r="A994" s="40" t="s">
        <v>1146</v>
      </c>
      <c r="B994" s="42">
        <v>280</v>
      </c>
    </row>
    <row r="995" spans="1:2" ht="12.75">
      <c r="A995" s="40" t="s">
        <v>1147</v>
      </c>
      <c r="B995" s="42">
        <v>279</v>
      </c>
    </row>
    <row r="996" spans="1:2" ht="12.75">
      <c r="A996" s="40" t="s">
        <v>1148</v>
      </c>
      <c r="B996" s="42">
        <v>278</v>
      </c>
    </row>
    <row r="997" spans="1:2" ht="12.75">
      <c r="A997" s="40" t="s">
        <v>1149</v>
      </c>
      <c r="B997" s="42">
        <v>277</v>
      </c>
    </row>
    <row r="998" spans="1:2" ht="12.75">
      <c r="A998" s="40" t="s">
        <v>1150</v>
      </c>
      <c r="B998" s="42">
        <v>276</v>
      </c>
    </row>
    <row r="999" spans="1:2" ht="12.75">
      <c r="A999" s="40" t="s">
        <v>1151</v>
      </c>
      <c r="B999" s="42">
        <v>275</v>
      </c>
    </row>
    <row r="1000" spans="1:2" ht="12.75">
      <c r="A1000" s="40" t="s">
        <v>1152</v>
      </c>
      <c r="B1000" s="42">
        <v>274</v>
      </c>
    </row>
    <row r="1001" spans="1:2" ht="12.75">
      <c r="A1001" s="40" t="s">
        <v>1153</v>
      </c>
      <c r="B1001" s="42">
        <v>273</v>
      </c>
    </row>
    <row r="1002" spans="1:2" ht="12.75">
      <c r="A1002" s="40" t="s">
        <v>1154</v>
      </c>
      <c r="B1002" s="42">
        <v>272</v>
      </c>
    </row>
    <row r="1003" spans="1:2" ht="12.75">
      <c r="A1003" s="40" t="s">
        <v>1155</v>
      </c>
      <c r="B1003" s="42">
        <v>271</v>
      </c>
    </row>
    <row r="1004" spans="1:2" ht="12.75">
      <c r="A1004" s="40" t="s">
        <v>1156</v>
      </c>
      <c r="B1004" s="42">
        <v>270</v>
      </c>
    </row>
    <row r="1005" spans="1:2" ht="12.75">
      <c r="A1005" s="40" t="s">
        <v>1157</v>
      </c>
      <c r="B1005" s="42">
        <v>269</v>
      </c>
    </row>
    <row r="1006" spans="1:2" ht="12.75">
      <c r="A1006" s="40" t="s">
        <v>1158</v>
      </c>
      <c r="B1006" s="42">
        <v>268</v>
      </c>
    </row>
    <row r="1007" spans="1:2" ht="12.75">
      <c r="A1007" s="40" t="s">
        <v>1159</v>
      </c>
      <c r="B1007" s="42">
        <v>267</v>
      </c>
    </row>
    <row r="1008" spans="1:2" ht="12.75">
      <c r="A1008" s="40" t="s">
        <v>1160</v>
      </c>
      <c r="B1008" s="42">
        <v>266</v>
      </c>
    </row>
    <row r="1009" spans="1:2" ht="12.75">
      <c r="A1009" s="40" t="s">
        <v>1161</v>
      </c>
      <c r="B1009" s="42">
        <v>265</v>
      </c>
    </row>
    <row r="1010" spans="1:2" ht="12.75">
      <c r="A1010" s="40" t="s">
        <v>1162</v>
      </c>
      <c r="B1010" s="42">
        <v>264</v>
      </c>
    </row>
    <row r="1011" spans="1:2" ht="12.75">
      <c r="A1011" s="40" t="s">
        <v>1163</v>
      </c>
      <c r="B1011" s="42">
        <v>263</v>
      </c>
    </row>
    <row r="1012" spans="1:2" ht="12.75">
      <c r="A1012" s="40" t="s">
        <v>1164</v>
      </c>
      <c r="B1012" s="42">
        <v>262</v>
      </c>
    </row>
    <row r="1013" spans="1:2" ht="12.75">
      <c r="A1013" s="40" t="s">
        <v>1165</v>
      </c>
      <c r="B1013" s="42">
        <v>261</v>
      </c>
    </row>
    <row r="1014" spans="1:2" ht="12.75">
      <c r="A1014" s="40" t="s">
        <v>1166</v>
      </c>
      <c r="B1014" s="42">
        <v>260</v>
      </c>
    </row>
    <row r="1015" spans="1:2" ht="12.75">
      <c r="A1015" s="40" t="s">
        <v>1167</v>
      </c>
      <c r="B1015" s="42">
        <v>259</v>
      </c>
    </row>
    <row r="1016" spans="1:2" ht="12.75">
      <c r="A1016" s="40" t="s">
        <v>1168</v>
      </c>
      <c r="B1016" s="42">
        <v>258</v>
      </c>
    </row>
    <row r="1017" spans="1:2" ht="12.75">
      <c r="A1017" s="40" t="s">
        <v>1169</v>
      </c>
      <c r="B1017" s="42">
        <v>257</v>
      </c>
    </row>
    <row r="1018" spans="1:2" ht="12.75">
      <c r="A1018" s="40" t="s">
        <v>1170</v>
      </c>
      <c r="B1018" s="42">
        <v>256</v>
      </c>
    </row>
    <row r="1019" spans="1:2" ht="12.75">
      <c r="A1019" s="40" t="s">
        <v>1171</v>
      </c>
      <c r="B1019" s="42">
        <v>255</v>
      </c>
    </row>
    <row r="1020" spans="1:2" ht="12.75">
      <c r="A1020" s="40" t="s">
        <v>1172</v>
      </c>
      <c r="B1020" s="42">
        <v>254</v>
      </c>
    </row>
    <row r="1021" spans="1:2" ht="12.75">
      <c r="A1021" s="40" t="s">
        <v>1173</v>
      </c>
      <c r="B1021" s="42">
        <v>253</v>
      </c>
    </row>
    <row r="1022" spans="1:2" ht="12.75">
      <c r="A1022" s="40" t="s">
        <v>1174</v>
      </c>
      <c r="B1022" s="42">
        <v>252</v>
      </c>
    </row>
    <row r="1023" spans="1:2" ht="12.75">
      <c r="A1023" s="40" t="s">
        <v>1175</v>
      </c>
      <c r="B1023" s="42">
        <v>251</v>
      </c>
    </row>
    <row r="1024" spans="1:2" ht="12.75">
      <c r="A1024" s="40" t="s">
        <v>1176</v>
      </c>
      <c r="B1024" s="42">
        <v>250</v>
      </c>
    </row>
    <row r="1025" spans="1:2" ht="12.75">
      <c r="A1025" s="40" t="s">
        <v>1177</v>
      </c>
      <c r="B1025" s="42">
        <v>249</v>
      </c>
    </row>
    <row r="1026" spans="1:2" ht="12.75">
      <c r="A1026" s="40" t="s">
        <v>1178</v>
      </c>
      <c r="B1026" s="42">
        <v>248</v>
      </c>
    </row>
    <row r="1027" spans="1:2" ht="12.75">
      <c r="A1027" s="40" t="s">
        <v>1179</v>
      </c>
      <c r="B1027" s="42">
        <v>247</v>
      </c>
    </row>
    <row r="1028" spans="1:2" ht="12.75">
      <c r="A1028" s="40" t="s">
        <v>1180</v>
      </c>
      <c r="B1028" s="42">
        <v>246</v>
      </c>
    </row>
    <row r="1029" spans="1:2" ht="12.75">
      <c r="A1029" s="40" t="s">
        <v>1181</v>
      </c>
      <c r="B1029" s="42">
        <v>245</v>
      </c>
    </row>
    <row r="1030" spans="1:2" ht="12.75">
      <c r="A1030" s="40" t="s">
        <v>1182</v>
      </c>
      <c r="B1030" s="42">
        <v>244</v>
      </c>
    </row>
    <row r="1031" spans="1:2" ht="12.75">
      <c r="A1031" s="40" t="s">
        <v>1183</v>
      </c>
      <c r="B1031" s="42">
        <v>243</v>
      </c>
    </row>
    <row r="1032" spans="1:2" ht="12.75">
      <c r="A1032" s="40" t="s">
        <v>1184</v>
      </c>
      <c r="B1032" s="42">
        <v>242</v>
      </c>
    </row>
    <row r="1033" spans="1:2" ht="12.75">
      <c r="A1033" s="40" t="s">
        <v>1185</v>
      </c>
      <c r="B1033" s="42">
        <v>241</v>
      </c>
    </row>
    <row r="1034" spans="1:2" ht="12.75">
      <c r="A1034" s="40" t="s">
        <v>1186</v>
      </c>
      <c r="B1034" s="42">
        <v>240</v>
      </c>
    </row>
    <row r="1035" spans="1:2" ht="12.75">
      <c r="A1035" s="40" t="s">
        <v>1187</v>
      </c>
      <c r="B1035" s="42">
        <v>239</v>
      </c>
    </row>
    <row r="1036" spans="1:2" ht="12.75">
      <c r="A1036" s="40" t="s">
        <v>1188</v>
      </c>
      <c r="B1036" s="42">
        <v>238</v>
      </c>
    </row>
    <row r="1037" spans="1:2" ht="12.75">
      <c r="A1037" s="40" t="s">
        <v>1189</v>
      </c>
      <c r="B1037" s="42">
        <v>237</v>
      </c>
    </row>
    <row r="1038" spans="1:2" ht="12.75">
      <c r="A1038" s="40" t="s">
        <v>1190</v>
      </c>
      <c r="B1038" s="42">
        <v>236</v>
      </c>
    </row>
    <row r="1039" spans="1:2" ht="12.75">
      <c r="A1039" s="40" t="s">
        <v>1191</v>
      </c>
      <c r="B1039" s="42">
        <v>235</v>
      </c>
    </row>
    <row r="1040" spans="1:2" ht="12.75">
      <c r="A1040" s="40" t="s">
        <v>1192</v>
      </c>
      <c r="B1040" s="42">
        <v>234</v>
      </c>
    </row>
    <row r="1041" spans="1:2" ht="12.75">
      <c r="A1041" s="40" t="s">
        <v>1193</v>
      </c>
      <c r="B1041" s="42">
        <v>233</v>
      </c>
    </row>
    <row r="1042" spans="1:2" ht="12.75">
      <c r="A1042" s="40" t="s">
        <v>1194</v>
      </c>
      <c r="B1042" s="42">
        <v>232</v>
      </c>
    </row>
    <row r="1043" spans="1:2" ht="12.75">
      <c r="A1043" s="40" t="s">
        <v>1195</v>
      </c>
      <c r="B1043" s="42">
        <v>231</v>
      </c>
    </row>
    <row r="1044" spans="1:2" ht="12.75">
      <c r="A1044" s="40" t="s">
        <v>1196</v>
      </c>
      <c r="B1044" s="42">
        <v>230</v>
      </c>
    </row>
    <row r="1045" spans="1:2" ht="12.75">
      <c r="A1045" s="40" t="s">
        <v>1197</v>
      </c>
      <c r="B1045" s="42">
        <v>229</v>
      </c>
    </row>
    <row r="1046" spans="1:2" ht="12.75">
      <c r="A1046" s="40" t="s">
        <v>1198</v>
      </c>
      <c r="B1046" s="42">
        <v>228</v>
      </c>
    </row>
    <row r="1047" spans="1:2" ht="12.75">
      <c r="A1047" s="40" t="s">
        <v>1199</v>
      </c>
      <c r="B1047" s="42">
        <v>227</v>
      </c>
    </row>
    <row r="1048" spans="1:2" ht="12.75">
      <c r="A1048" s="40" t="s">
        <v>1200</v>
      </c>
      <c r="B1048" s="42">
        <v>226</v>
      </c>
    </row>
    <row r="1049" spans="1:2" ht="12.75">
      <c r="A1049" s="40" t="s">
        <v>1201</v>
      </c>
      <c r="B1049" s="42">
        <v>225</v>
      </c>
    </row>
    <row r="1050" spans="1:2" ht="12.75">
      <c r="A1050" s="40" t="s">
        <v>1202</v>
      </c>
      <c r="B1050" s="42">
        <v>224</v>
      </c>
    </row>
    <row r="1051" spans="1:2" ht="12.75">
      <c r="A1051" s="40" t="s">
        <v>1203</v>
      </c>
      <c r="B1051" s="42">
        <v>223</v>
      </c>
    </row>
    <row r="1052" spans="1:2" ht="12.75">
      <c r="A1052" s="40" t="s">
        <v>1204</v>
      </c>
      <c r="B1052" s="42">
        <v>222</v>
      </c>
    </row>
    <row r="1053" spans="1:2" ht="12.75">
      <c r="A1053" s="40" t="s">
        <v>1205</v>
      </c>
      <c r="B1053" s="42">
        <v>221</v>
      </c>
    </row>
    <row r="1054" spans="1:2" ht="12.75">
      <c r="A1054" s="40" t="s">
        <v>1206</v>
      </c>
      <c r="B1054" s="42">
        <v>220</v>
      </c>
    </row>
    <row r="1055" spans="1:2" ht="12.75">
      <c r="A1055" s="40" t="s">
        <v>1207</v>
      </c>
      <c r="B1055" s="42">
        <v>219</v>
      </c>
    </row>
    <row r="1056" spans="1:2" ht="12.75">
      <c r="A1056" s="40" t="s">
        <v>1208</v>
      </c>
      <c r="B1056" s="42">
        <v>218</v>
      </c>
    </row>
    <row r="1057" spans="1:2" ht="12.75">
      <c r="A1057" s="40" t="s">
        <v>1209</v>
      </c>
      <c r="B1057" s="42">
        <v>217</v>
      </c>
    </row>
    <row r="1058" spans="1:2" ht="12.75">
      <c r="A1058" s="40" t="s">
        <v>1210</v>
      </c>
      <c r="B1058" s="42">
        <v>216</v>
      </c>
    </row>
    <row r="1059" spans="1:2" ht="12.75">
      <c r="A1059" s="40" t="s">
        <v>1211</v>
      </c>
      <c r="B1059" s="42">
        <v>215</v>
      </c>
    </row>
    <row r="1060" spans="1:2" ht="12.75">
      <c r="A1060" s="40" t="s">
        <v>1212</v>
      </c>
      <c r="B1060" s="42">
        <v>214</v>
      </c>
    </row>
    <row r="1061" spans="1:2" ht="12.75">
      <c r="A1061" s="40" t="s">
        <v>1213</v>
      </c>
      <c r="B1061" s="42">
        <v>213</v>
      </c>
    </row>
    <row r="1062" spans="1:2" ht="12.75">
      <c r="A1062" s="40" t="s">
        <v>1214</v>
      </c>
      <c r="B1062" s="42">
        <v>212</v>
      </c>
    </row>
    <row r="1063" spans="1:2" ht="12.75">
      <c r="A1063" s="40" t="s">
        <v>1215</v>
      </c>
      <c r="B1063" s="42">
        <v>211</v>
      </c>
    </row>
    <row r="1064" spans="1:2" ht="12.75">
      <c r="A1064" s="40" t="s">
        <v>1216</v>
      </c>
      <c r="B1064" s="42">
        <v>210</v>
      </c>
    </row>
    <row r="1065" spans="1:2" ht="12.75">
      <c r="A1065" s="40" t="s">
        <v>1217</v>
      </c>
      <c r="B1065" s="42">
        <v>209</v>
      </c>
    </row>
    <row r="1066" spans="1:2" ht="12.75">
      <c r="A1066" s="40" t="s">
        <v>1218</v>
      </c>
      <c r="B1066" s="42">
        <v>208</v>
      </c>
    </row>
    <row r="1067" spans="1:2" ht="12.75">
      <c r="A1067" s="40" t="s">
        <v>1219</v>
      </c>
      <c r="B1067" s="42">
        <v>207</v>
      </c>
    </row>
    <row r="1068" spans="1:2" ht="12.75">
      <c r="A1068" s="40" t="s">
        <v>1220</v>
      </c>
      <c r="B1068" s="42">
        <v>206</v>
      </c>
    </row>
    <row r="1069" spans="1:2" ht="12.75">
      <c r="A1069" s="40" t="s">
        <v>1221</v>
      </c>
      <c r="B1069" s="42">
        <v>205</v>
      </c>
    </row>
    <row r="1070" spans="1:2" ht="12.75">
      <c r="A1070" s="40" t="s">
        <v>1222</v>
      </c>
      <c r="B1070" s="42">
        <v>204</v>
      </c>
    </row>
    <row r="1071" spans="1:2" ht="12.75">
      <c r="A1071" s="40" t="s">
        <v>1223</v>
      </c>
      <c r="B1071" s="42">
        <v>203</v>
      </c>
    </row>
    <row r="1072" spans="1:2" ht="12.75">
      <c r="A1072" s="40" t="s">
        <v>1224</v>
      </c>
      <c r="B1072" s="42">
        <v>202</v>
      </c>
    </row>
    <row r="1073" spans="1:2" ht="12.75">
      <c r="A1073" s="40" t="s">
        <v>1225</v>
      </c>
      <c r="B1073" s="42">
        <v>201</v>
      </c>
    </row>
    <row r="1074" spans="1:2" ht="12.75">
      <c r="A1074" s="40" t="s">
        <v>1226</v>
      </c>
      <c r="B1074" s="42">
        <v>200</v>
      </c>
    </row>
    <row r="1075" spans="1:2" ht="12.75">
      <c r="A1075" s="40" t="s">
        <v>1227</v>
      </c>
      <c r="B1075" s="42">
        <v>199</v>
      </c>
    </row>
    <row r="1076" spans="1:2" ht="12.75">
      <c r="A1076" s="40" t="s">
        <v>1228</v>
      </c>
      <c r="B1076" s="42">
        <v>198</v>
      </c>
    </row>
    <row r="1077" spans="1:2" ht="12.75">
      <c r="A1077" s="40" t="s">
        <v>1229</v>
      </c>
      <c r="B1077" s="42">
        <v>197</v>
      </c>
    </row>
    <row r="1078" spans="1:2" ht="12.75">
      <c r="A1078" s="40" t="s">
        <v>1230</v>
      </c>
      <c r="B1078" s="42">
        <v>196</v>
      </c>
    </row>
    <row r="1079" spans="1:2" ht="12.75">
      <c r="A1079" s="40" t="s">
        <v>1231</v>
      </c>
      <c r="B1079" s="42">
        <v>195</v>
      </c>
    </row>
    <row r="1080" spans="1:2" ht="12.75">
      <c r="A1080" s="40" t="s">
        <v>1232</v>
      </c>
      <c r="B1080" s="42">
        <v>194</v>
      </c>
    </row>
    <row r="1081" spans="1:2" ht="12.75">
      <c r="A1081" s="40" t="s">
        <v>1233</v>
      </c>
      <c r="B1081" s="42">
        <v>193</v>
      </c>
    </row>
    <row r="1082" spans="1:2" ht="12.75">
      <c r="A1082" s="40" t="s">
        <v>1234</v>
      </c>
      <c r="B1082" s="42">
        <v>192</v>
      </c>
    </row>
    <row r="1083" spans="1:2" ht="12.75">
      <c r="A1083" s="40" t="s">
        <v>1235</v>
      </c>
      <c r="B1083" s="42">
        <v>191</v>
      </c>
    </row>
    <row r="1084" spans="1:2" ht="12.75">
      <c r="A1084" s="40" t="s">
        <v>1236</v>
      </c>
      <c r="B1084" s="42">
        <v>190</v>
      </c>
    </row>
    <row r="1085" spans="1:2" ht="12.75">
      <c r="A1085" s="40" t="s">
        <v>1237</v>
      </c>
      <c r="B1085" s="42">
        <v>189</v>
      </c>
    </row>
    <row r="1086" spans="1:2" ht="12.75">
      <c r="A1086" s="40" t="s">
        <v>1238</v>
      </c>
      <c r="B1086" s="42">
        <v>188</v>
      </c>
    </row>
    <row r="1087" spans="1:2" ht="12.75">
      <c r="A1087" s="40" t="s">
        <v>1239</v>
      </c>
      <c r="B1087" s="42">
        <v>187</v>
      </c>
    </row>
    <row r="1088" spans="1:2" ht="12.75">
      <c r="A1088" s="40" t="s">
        <v>1240</v>
      </c>
      <c r="B1088" s="42">
        <v>186</v>
      </c>
    </row>
    <row r="1089" spans="1:2" ht="12.75">
      <c r="A1089" s="40" t="s">
        <v>1241</v>
      </c>
      <c r="B1089" s="42">
        <v>185</v>
      </c>
    </row>
    <row r="1090" spans="1:2" ht="12.75">
      <c r="A1090" s="40" t="s">
        <v>1242</v>
      </c>
      <c r="B1090" s="42">
        <v>184</v>
      </c>
    </row>
    <row r="1091" spans="1:2" ht="12.75">
      <c r="A1091" s="40" t="s">
        <v>1243</v>
      </c>
      <c r="B1091" s="42">
        <v>183</v>
      </c>
    </row>
    <row r="1092" spans="1:2" ht="12.75">
      <c r="A1092" s="40" t="s">
        <v>1244</v>
      </c>
      <c r="B1092" s="42">
        <v>182</v>
      </c>
    </row>
    <row r="1093" spans="1:2" ht="12.75">
      <c r="A1093" s="40" t="s">
        <v>1245</v>
      </c>
      <c r="B1093" s="42">
        <v>181</v>
      </c>
    </row>
    <row r="1094" spans="1:2" ht="12.75">
      <c r="A1094" s="40" t="s">
        <v>1246</v>
      </c>
      <c r="B1094" s="42">
        <v>180</v>
      </c>
    </row>
    <row r="1095" spans="1:2" ht="12.75">
      <c r="A1095" s="40" t="s">
        <v>1247</v>
      </c>
      <c r="B1095" s="42">
        <v>179</v>
      </c>
    </row>
    <row r="1096" spans="1:2" ht="12.75">
      <c r="A1096" s="40" t="s">
        <v>1248</v>
      </c>
      <c r="B1096" s="42">
        <v>178</v>
      </c>
    </row>
    <row r="1097" spans="1:2" ht="12.75">
      <c r="A1097" s="40" t="s">
        <v>1249</v>
      </c>
      <c r="B1097" s="42">
        <v>177</v>
      </c>
    </row>
    <row r="1098" spans="1:2" ht="12.75">
      <c r="A1098" s="40" t="s">
        <v>1250</v>
      </c>
      <c r="B1098" s="42">
        <v>176</v>
      </c>
    </row>
    <row r="1099" spans="1:2" ht="12.75">
      <c r="A1099" s="40" t="s">
        <v>1251</v>
      </c>
      <c r="B1099" s="42">
        <v>175</v>
      </c>
    </row>
    <row r="1100" spans="1:2" ht="12.75">
      <c r="A1100" s="40" t="s">
        <v>1252</v>
      </c>
      <c r="B1100" s="42">
        <v>174</v>
      </c>
    </row>
    <row r="1101" spans="1:2" ht="12.75">
      <c r="A1101" s="40" t="s">
        <v>1253</v>
      </c>
      <c r="B1101" s="42">
        <v>173</v>
      </c>
    </row>
    <row r="1102" spans="1:2" ht="12.75">
      <c r="A1102" s="40" t="s">
        <v>1254</v>
      </c>
      <c r="B1102" s="42">
        <v>172</v>
      </c>
    </row>
    <row r="1103" spans="1:2" ht="12.75">
      <c r="A1103" s="40" t="s">
        <v>1255</v>
      </c>
      <c r="B1103" s="42">
        <v>171</v>
      </c>
    </row>
    <row r="1104" spans="1:2" ht="12.75">
      <c r="A1104" s="40" t="s">
        <v>1256</v>
      </c>
      <c r="B1104" s="42">
        <v>170</v>
      </c>
    </row>
    <row r="1105" spans="1:2" ht="12.75">
      <c r="A1105" s="40" t="s">
        <v>1257</v>
      </c>
      <c r="B1105" s="42">
        <v>169</v>
      </c>
    </row>
    <row r="1106" spans="1:2" ht="12.75">
      <c r="A1106" s="40" t="s">
        <v>1258</v>
      </c>
      <c r="B1106" s="42">
        <v>168</v>
      </c>
    </row>
    <row r="1107" spans="1:2" ht="12.75">
      <c r="A1107" s="40" t="s">
        <v>1259</v>
      </c>
      <c r="B1107" s="42">
        <v>167</v>
      </c>
    </row>
    <row r="1108" spans="1:2" ht="12.75">
      <c r="A1108" s="40" t="s">
        <v>1260</v>
      </c>
      <c r="B1108" s="42">
        <v>166</v>
      </c>
    </row>
    <row r="1109" spans="1:2" ht="12.75">
      <c r="A1109" s="40" t="s">
        <v>1261</v>
      </c>
      <c r="B1109" s="42">
        <v>165</v>
      </c>
    </row>
    <row r="1110" spans="1:2" ht="12.75">
      <c r="A1110" s="40" t="s">
        <v>1262</v>
      </c>
      <c r="B1110" s="42">
        <v>164</v>
      </c>
    </row>
    <row r="1111" spans="1:2" ht="12.75">
      <c r="A1111" s="40" t="s">
        <v>1263</v>
      </c>
      <c r="B1111" s="42">
        <v>163</v>
      </c>
    </row>
    <row r="1112" spans="1:2" ht="12.75">
      <c r="A1112" s="40" t="s">
        <v>1264</v>
      </c>
      <c r="B1112" s="42">
        <v>162</v>
      </c>
    </row>
    <row r="1113" spans="1:2" ht="12.75">
      <c r="A1113" s="40" t="s">
        <v>1265</v>
      </c>
      <c r="B1113" s="42">
        <v>161</v>
      </c>
    </row>
    <row r="1114" spans="1:2" ht="12.75">
      <c r="A1114" s="40" t="s">
        <v>1266</v>
      </c>
      <c r="B1114" s="42">
        <v>160</v>
      </c>
    </row>
    <row r="1115" spans="1:2" ht="12.75">
      <c r="A1115" s="40" t="s">
        <v>1267</v>
      </c>
      <c r="B1115" s="42">
        <v>159</v>
      </c>
    </row>
    <row r="1116" spans="1:2" ht="12.75">
      <c r="A1116" s="40" t="s">
        <v>1268</v>
      </c>
      <c r="B1116" s="42">
        <v>158</v>
      </c>
    </row>
    <row r="1117" spans="1:2" ht="12.75">
      <c r="A1117" s="40" t="s">
        <v>1269</v>
      </c>
      <c r="B1117" s="42">
        <v>157</v>
      </c>
    </row>
    <row r="1118" spans="1:2" ht="12.75">
      <c r="A1118" s="40" t="s">
        <v>1270</v>
      </c>
      <c r="B1118" s="42">
        <v>156</v>
      </c>
    </row>
    <row r="1119" spans="1:2" ht="12.75">
      <c r="A1119" s="40" t="s">
        <v>1271</v>
      </c>
      <c r="B1119" s="42">
        <v>155</v>
      </c>
    </row>
    <row r="1120" spans="1:2" ht="12.75">
      <c r="A1120" s="40" t="s">
        <v>1272</v>
      </c>
      <c r="B1120" s="42">
        <v>154</v>
      </c>
    </row>
    <row r="1121" spans="1:2" ht="12.75">
      <c r="A1121" s="40" t="s">
        <v>1273</v>
      </c>
      <c r="B1121" s="42">
        <v>153</v>
      </c>
    </row>
    <row r="1122" spans="1:2" ht="12.75">
      <c r="A1122" s="40" t="s">
        <v>1274</v>
      </c>
      <c r="B1122" s="42">
        <v>152</v>
      </c>
    </row>
    <row r="1123" spans="1:2" ht="12.75">
      <c r="A1123" s="40" t="s">
        <v>1275</v>
      </c>
      <c r="B1123" s="42">
        <v>151</v>
      </c>
    </row>
    <row r="1124" spans="1:2" ht="12.75">
      <c r="A1124" s="40" t="s">
        <v>1276</v>
      </c>
      <c r="B1124" s="42">
        <v>150</v>
      </c>
    </row>
    <row r="1125" spans="1:2" ht="12.75">
      <c r="A1125" s="40" t="s">
        <v>1277</v>
      </c>
      <c r="B1125" s="42">
        <v>149</v>
      </c>
    </row>
    <row r="1126" spans="1:2" ht="12.75">
      <c r="A1126" s="40" t="s">
        <v>1278</v>
      </c>
      <c r="B1126" s="42">
        <v>148</v>
      </c>
    </row>
    <row r="1127" spans="1:2" ht="12.75">
      <c r="A1127" s="40" t="s">
        <v>1279</v>
      </c>
      <c r="B1127" s="42">
        <v>147</v>
      </c>
    </row>
    <row r="1128" spans="1:2" ht="12.75">
      <c r="A1128" s="40" t="s">
        <v>1280</v>
      </c>
      <c r="B1128" s="42">
        <v>146</v>
      </c>
    </row>
    <row r="1129" spans="1:2" ht="12.75">
      <c r="A1129" s="40" t="s">
        <v>1281</v>
      </c>
      <c r="B1129" s="42">
        <v>145</v>
      </c>
    </row>
    <row r="1130" spans="1:2" ht="12.75">
      <c r="A1130" s="40" t="s">
        <v>1282</v>
      </c>
      <c r="B1130" s="42">
        <v>144</v>
      </c>
    </row>
    <row r="1131" spans="1:2" ht="12.75">
      <c r="A1131" s="40" t="s">
        <v>1283</v>
      </c>
      <c r="B1131" s="42">
        <v>143</v>
      </c>
    </row>
    <row r="1132" spans="1:2" ht="12.75">
      <c r="A1132" s="40" t="s">
        <v>1284</v>
      </c>
      <c r="B1132" s="42">
        <v>142</v>
      </c>
    </row>
    <row r="1133" spans="1:2" ht="12.75">
      <c r="A1133" s="40" t="s">
        <v>1285</v>
      </c>
      <c r="B1133" s="42">
        <v>141</v>
      </c>
    </row>
    <row r="1134" spans="1:2" ht="12.75">
      <c r="A1134" s="40" t="s">
        <v>1286</v>
      </c>
      <c r="B1134" s="42">
        <v>140</v>
      </c>
    </row>
    <row r="1135" spans="1:2" ht="12.75">
      <c r="A1135" s="40" t="s">
        <v>1287</v>
      </c>
      <c r="B1135" s="42">
        <v>139</v>
      </c>
    </row>
    <row r="1136" spans="1:2" ht="12.75">
      <c r="A1136" s="40" t="s">
        <v>1288</v>
      </c>
      <c r="B1136" s="42">
        <v>138</v>
      </c>
    </row>
    <row r="1137" spans="1:2" ht="12.75">
      <c r="A1137" s="40" t="s">
        <v>1289</v>
      </c>
      <c r="B1137" s="42">
        <v>137</v>
      </c>
    </row>
    <row r="1138" spans="1:2" ht="12.75">
      <c r="A1138" s="40" t="s">
        <v>1290</v>
      </c>
      <c r="B1138" s="42">
        <v>136</v>
      </c>
    </row>
    <row r="1139" spans="1:2" ht="12.75">
      <c r="A1139" s="40" t="s">
        <v>1291</v>
      </c>
      <c r="B1139" s="42">
        <v>135</v>
      </c>
    </row>
    <row r="1140" spans="1:2" ht="12.75">
      <c r="A1140" s="40" t="s">
        <v>1292</v>
      </c>
      <c r="B1140" s="42">
        <v>134</v>
      </c>
    </row>
    <row r="1141" spans="1:2" ht="12.75">
      <c r="A1141" s="40" t="s">
        <v>1293</v>
      </c>
      <c r="B1141" s="42">
        <v>133</v>
      </c>
    </row>
    <row r="1142" spans="1:2" ht="12.75">
      <c r="A1142" s="40" t="s">
        <v>1294</v>
      </c>
      <c r="B1142" s="42">
        <v>132</v>
      </c>
    </row>
    <row r="1143" spans="1:2" ht="12.75">
      <c r="A1143" s="40" t="s">
        <v>1295</v>
      </c>
      <c r="B1143" s="42">
        <v>131</v>
      </c>
    </row>
    <row r="1144" spans="1:2" ht="12.75">
      <c r="A1144" s="40" t="s">
        <v>1296</v>
      </c>
      <c r="B1144" s="42">
        <v>130</v>
      </c>
    </row>
    <row r="1145" spans="1:2" ht="12.75">
      <c r="A1145" s="40" t="s">
        <v>1297</v>
      </c>
      <c r="B1145" s="42">
        <v>129</v>
      </c>
    </row>
    <row r="1146" spans="1:2" ht="12.75">
      <c r="A1146" s="40" t="s">
        <v>1298</v>
      </c>
      <c r="B1146" s="42">
        <v>128</v>
      </c>
    </row>
    <row r="1147" spans="1:2" ht="12.75">
      <c r="A1147" s="40" t="s">
        <v>1299</v>
      </c>
      <c r="B1147" s="42">
        <v>127</v>
      </c>
    </row>
    <row r="1148" spans="1:2" ht="12.75">
      <c r="A1148" s="40" t="s">
        <v>1300</v>
      </c>
      <c r="B1148" s="42">
        <v>126</v>
      </c>
    </row>
    <row r="1149" spans="1:2" ht="12.75">
      <c r="A1149" s="40" t="s">
        <v>1301</v>
      </c>
      <c r="B1149" s="42">
        <v>125</v>
      </c>
    </row>
    <row r="1150" spans="1:2" ht="12.75">
      <c r="A1150" s="40" t="s">
        <v>1302</v>
      </c>
      <c r="B1150" s="42">
        <v>124</v>
      </c>
    </row>
    <row r="1151" spans="1:2" ht="12.75">
      <c r="A1151" s="40" t="s">
        <v>1303</v>
      </c>
      <c r="B1151" s="42">
        <v>123</v>
      </c>
    </row>
    <row r="1152" spans="1:2" ht="12.75">
      <c r="A1152" s="40" t="s">
        <v>1304</v>
      </c>
      <c r="B1152" s="42">
        <v>122</v>
      </c>
    </row>
    <row r="1153" spans="1:2" ht="12.75">
      <c r="A1153" s="40" t="s">
        <v>1305</v>
      </c>
      <c r="B1153" s="42">
        <v>121</v>
      </c>
    </row>
    <row r="1154" spans="1:2" ht="12.75">
      <c r="A1154" s="40" t="s">
        <v>1306</v>
      </c>
      <c r="B1154" s="42">
        <v>120</v>
      </c>
    </row>
    <row r="1155" spans="1:2" ht="12.75">
      <c r="A1155" s="40" t="s">
        <v>1307</v>
      </c>
      <c r="B1155" s="42">
        <v>119</v>
      </c>
    </row>
    <row r="1156" spans="1:2" ht="12.75">
      <c r="A1156" s="40" t="s">
        <v>1308</v>
      </c>
      <c r="B1156" s="42">
        <v>118</v>
      </c>
    </row>
    <row r="1157" spans="1:2" ht="12.75">
      <c r="A1157" s="40" t="s">
        <v>1309</v>
      </c>
      <c r="B1157" s="42">
        <v>117</v>
      </c>
    </row>
    <row r="1158" spans="1:2" ht="12.75">
      <c r="A1158" s="40" t="s">
        <v>1310</v>
      </c>
      <c r="B1158" s="42">
        <v>116</v>
      </c>
    </row>
    <row r="1159" spans="1:2" ht="12.75">
      <c r="A1159" s="40" t="s">
        <v>1311</v>
      </c>
      <c r="B1159" s="42">
        <v>115</v>
      </c>
    </row>
    <row r="1160" spans="1:2" ht="12.75">
      <c r="A1160" s="40" t="s">
        <v>1312</v>
      </c>
      <c r="B1160" s="42">
        <v>114</v>
      </c>
    </row>
    <row r="1161" spans="1:2" ht="12.75">
      <c r="A1161" s="40" t="s">
        <v>1313</v>
      </c>
      <c r="B1161" s="42">
        <v>113</v>
      </c>
    </row>
    <row r="1162" spans="1:2" ht="12.75">
      <c r="A1162" s="40" t="s">
        <v>1314</v>
      </c>
      <c r="B1162" s="42">
        <v>112</v>
      </c>
    </row>
    <row r="1163" spans="1:2" ht="12.75">
      <c r="A1163" s="40" t="s">
        <v>1315</v>
      </c>
      <c r="B1163" s="42">
        <v>111</v>
      </c>
    </row>
    <row r="1164" spans="1:2" ht="12.75">
      <c r="A1164" s="40" t="s">
        <v>1316</v>
      </c>
      <c r="B1164" s="42">
        <v>110</v>
      </c>
    </row>
    <row r="1165" spans="1:2" ht="12.75">
      <c r="A1165" s="40" t="s">
        <v>1317</v>
      </c>
      <c r="B1165" s="42">
        <v>109</v>
      </c>
    </row>
    <row r="1166" spans="1:2" ht="12.75">
      <c r="A1166" s="40" t="s">
        <v>1318</v>
      </c>
      <c r="B1166" s="42">
        <v>108</v>
      </c>
    </row>
    <row r="1167" spans="1:2" ht="12.75">
      <c r="A1167" s="40" t="s">
        <v>1319</v>
      </c>
      <c r="B1167" s="42">
        <v>107</v>
      </c>
    </row>
    <row r="1168" spans="1:2" ht="12.75">
      <c r="A1168" s="40" t="s">
        <v>1320</v>
      </c>
      <c r="B1168" s="42">
        <v>106</v>
      </c>
    </row>
    <row r="1169" spans="1:2" ht="12.75">
      <c r="A1169" s="40" t="s">
        <v>1321</v>
      </c>
      <c r="B1169" s="42">
        <v>105</v>
      </c>
    </row>
    <row r="1170" spans="1:2" ht="12.75">
      <c r="A1170" s="40" t="s">
        <v>1322</v>
      </c>
      <c r="B1170" s="42">
        <v>104</v>
      </c>
    </row>
    <row r="1171" spans="1:2" ht="12.75">
      <c r="A1171" s="40" t="s">
        <v>1323</v>
      </c>
      <c r="B1171" s="42">
        <v>103</v>
      </c>
    </row>
    <row r="1172" spans="1:2" ht="12.75">
      <c r="A1172" s="40" t="s">
        <v>1324</v>
      </c>
      <c r="B1172" s="42">
        <v>102</v>
      </c>
    </row>
    <row r="1173" spans="1:2" ht="12.75">
      <c r="A1173" s="40" t="s">
        <v>1325</v>
      </c>
      <c r="B1173" s="42">
        <v>101</v>
      </c>
    </row>
    <row r="1174" spans="1:2" ht="12.75">
      <c r="A1174" s="40" t="s">
        <v>1326</v>
      </c>
      <c r="B1174" s="42">
        <v>100</v>
      </c>
    </row>
    <row r="1175" spans="1:2" ht="12.75">
      <c r="A1175" s="40" t="s">
        <v>1327</v>
      </c>
      <c r="B1175" s="42">
        <v>99</v>
      </c>
    </row>
    <row r="1176" spans="1:2" ht="12.75">
      <c r="A1176" s="40" t="s">
        <v>1328</v>
      </c>
      <c r="B1176" s="42">
        <v>98</v>
      </c>
    </row>
    <row r="1177" spans="1:2" ht="12.75">
      <c r="A1177" s="40" t="s">
        <v>1329</v>
      </c>
      <c r="B1177" s="42">
        <v>97</v>
      </c>
    </row>
    <row r="1178" spans="1:2" ht="12.75">
      <c r="A1178" s="40" t="s">
        <v>1330</v>
      </c>
      <c r="B1178" s="42">
        <v>96</v>
      </c>
    </row>
    <row r="1179" spans="1:2" ht="12.75">
      <c r="A1179" s="40" t="s">
        <v>1331</v>
      </c>
      <c r="B1179" s="42">
        <v>95</v>
      </c>
    </row>
    <row r="1180" spans="1:2" ht="12.75">
      <c r="A1180" s="40" t="s">
        <v>1332</v>
      </c>
      <c r="B1180" s="42">
        <v>94</v>
      </c>
    </row>
    <row r="1181" spans="1:2" ht="12.75">
      <c r="A1181" s="40" t="s">
        <v>1333</v>
      </c>
      <c r="B1181" s="42">
        <v>93</v>
      </c>
    </row>
    <row r="1182" spans="1:2" ht="12.75">
      <c r="A1182" s="40" t="s">
        <v>1334</v>
      </c>
      <c r="B1182" s="42">
        <v>92</v>
      </c>
    </row>
    <row r="1183" spans="1:2" ht="12.75">
      <c r="A1183" s="40" t="s">
        <v>1335</v>
      </c>
      <c r="B1183" s="42">
        <v>91</v>
      </c>
    </row>
    <row r="1184" spans="1:2" ht="12.75">
      <c r="A1184" s="40" t="s">
        <v>1336</v>
      </c>
      <c r="B1184" s="42">
        <v>90</v>
      </c>
    </row>
    <row r="1185" spans="1:2" ht="12.75">
      <c r="A1185" s="40" t="s">
        <v>1337</v>
      </c>
      <c r="B1185" s="42">
        <v>89</v>
      </c>
    </row>
    <row r="1186" spans="1:2" ht="12.75">
      <c r="A1186" s="40" t="s">
        <v>1338</v>
      </c>
      <c r="B1186" s="42">
        <v>88</v>
      </c>
    </row>
    <row r="1187" spans="1:2" ht="12.75">
      <c r="A1187" s="40" t="s">
        <v>1339</v>
      </c>
      <c r="B1187" s="42">
        <v>87</v>
      </c>
    </row>
    <row r="1188" spans="1:2" ht="12.75">
      <c r="A1188" s="40" t="s">
        <v>1340</v>
      </c>
      <c r="B1188" s="42">
        <v>86</v>
      </c>
    </row>
    <row r="1189" spans="1:2" ht="12.75">
      <c r="A1189" s="40" t="s">
        <v>1341</v>
      </c>
      <c r="B1189" s="42">
        <v>85</v>
      </c>
    </row>
    <row r="1190" spans="1:2" ht="12.75">
      <c r="A1190" s="40" t="s">
        <v>1342</v>
      </c>
      <c r="B1190" s="42">
        <v>84</v>
      </c>
    </row>
    <row r="1191" spans="1:2" ht="12.75">
      <c r="A1191" s="40" t="s">
        <v>1343</v>
      </c>
      <c r="B1191" s="42">
        <v>83</v>
      </c>
    </row>
    <row r="1192" spans="1:2" ht="12.75">
      <c r="A1192" s="40" t="s">
        <v>1344</v>
      </c>
      <c r="B1192" s="42">
        <v>82</v>
      </c>
    </row>
    <row r="1193" spans="1:2" ht="12.75">
      <c r="A1193" s="40" t="s">
        <v>1345</v>
      </c>
      <c r="B1193" s="42">
        <v>81</v>
      </c>
    </row>
    <row r="1194" spans="1:2" ht="12.75">
      <c r="A1194" s="40" t="s">
        <v>1346</v>
      </c>
      <c r="B1194" s="42">
        <v>80</v>
      </c>
    </row>
    <row r="1195" spans="1:2" ht="12.75">
      <c r="A1195" s="40" t="s">
        <v>1347</v>
      </c>
      <c r="B1195" s="42">
        <v>79</v>
      </c>
    </row>
    <row r="1196" spans="1:2" ht="12.75">
      <c r="A1196" s="40" t="s">
        <v>1348</v>
      </c>
      <c r="B1196" s="42">
        <v>78</v>
      </c>
    </row>
    <row r="1197" spans="1:2" ht="12.75">
      <c r="A1197" s="40" t="s">
        <v>1349</v>
      </c>
      <c r="B1197" s="42">
        <v>77</v>
      </c>
    </row>
    <row r="1198" spans="1:2" ht="12.75">
      <c r="A1198" s="40" t="s">
        <v>1350</v>
      </c>
      <c r="B1198" s="42">
        <v>76</v>
      </c>
    </row>
    <row r="1199" spans="1:2" ht="12.75">
      <c r="A1199" s="40" t="s">
        <v>1351</v>
      </c>
      <c r="B1199" s="42">
        <v>75</v>
      </c>
    </row>
    <row r="1200" spans="1:2" ht="12.75">
      <c r="A1200" s="40" t="s">
        <v>1352</v>
      </c>
      <c r="B1200" s="42">
        <v>74</v>
      </c>
    </row>
    <row r="1201" spans="1:2" ht="12.75">
      <c r="A1201" s="40" t="s">
        <v>1353</v>
      </c>
      <c r="B1201" s="42">
        <v>73</v>
      </c>
    </row>
    <row r="1202" spans="1:2" ht="12.75">
      <c r="A1202" s="40" t="s">
        <v>1354</v>
      </c>
      <c r="B1202" s="42">
        <v>72</v>
      </c>
    </row>
    <row r="1203" spans="1:2" ht="12.75">
      <c r="A1203" s="40" t="s">
        <v>1355</v>
      </c>
      <c r="B1203" s="42">
        <v>71</v>
      </c>
    </row>
    <row r="1204" spans="1:2" ht="12.75">
      <c r="A1204" s="40" t="s">
        <v>1356</v>
      </c>
      <c r="B1204" s="42">
        <v>70</v>
      </c>
    </row>
    <row r="1205" spans="1:2" ht="12.75">
      <c r="A1205" s="40" t="s">
        <v>1357</v>
      </c>
      <c r="B1205" s="42">
        <v>69</v>
      </c>
    </row>
    <row r="1206" spans="1:2" ht="12.75">
      <c r="A1206" s="40" t="s">
        <v>1358</v>
      </c>
      <c r="B1206" s="42">
        <v>68</v>
      </c>
    </row>
    <row r="1207" spans="1:2" ht="12.75">
      <c r="A1207" s="40" t="s">
        <v>1359</v>
      </c>
      <c r="B1207" s="42">
        <v>67</v>
      </c>
    </row>
    <row r="1208" spans="1:2" ht="12.75">
      <c r="A1208" s="40" t="s">
        <v>1360</v>
      </c>
      <c r="B1208" s="42">
        <v>66</v>
      </c>
    </row>
    <row r="1209" spans="1:2" ht="12.75">
      <c r="A1209" s="40" t="s">
        <v>1361</v>
      </c>
      <c r="B1209" s="42">
        <v>65</v>
      </c>
    </row>
    <row r="1210" spans="1:2" ht="12.75">
      <c r="A1210" s="40" t="s">
        <v>1362</v>
      </c>
      <c r="B1210" s="42">
        <v>64</v>
      </c>
    </row>
    <row r="1211" spans="1:2" ht="12.75">
      <c r="A1211" s="40" t="s">
        <v>1363</v>
      </c>
      <c r="B1211" s="42">
        <v>63</v>
      </c>
    </row>
    <row r="1212" spans="1:2" ht="12.75">
      <c r="A1212" s="40" t="s">
        <v>1364</v>
      </c>
      <c r="B1212" s="42">
        <v>62</v>
      </c>
    </row>
    <row r="1213" spans="1:2" ht="12.75">
      <c r="A1213" s="40" t="s">
        <v>1365</v>
      </c>
      <c r="B1213" s="42">
        <v>61</v>
      </c>
    </row>
    <row r="1214" spans="1:2" ht="12.75">
      <c r="A1214" s="40" t="s">
        <v>1366</v>
      </c>
      <c r="B1214" s="42">
        <v>60</v>
      </c>
    </row>
    <row r="1215" spans="1:2" ht="12.75">
      <c r="A1215" s="40" t="s">
        <v>1367</v>
      </c>
      <c r="B1215" s="42">
        <v>59</v>
      </c>
    </row>
    <row r="1216" spans="1:2" ht="12.75">
      <c r="A1216" s="40" t="s">
        <v>1368</v>
      </c>
      <c r="B1216" s="42">
        <v>58</v>
      </c>
    </row>
    <row r="1217" spans="1:2" ht="12.75">
      <c r="A1217" s="40" t="s">
        <v>1369</v>
      </c>
      <c r="B1217" s="42">
        <v>57</v>
      </c>
    </row>
    <row r="1218" spans="1:2" ht="12.75">
      <c r="A1218" s="40" t="s">
        <v>1370</v>
      </c>
      <c r="B1218" s="42">
        <v>56</v>
      </c>
    </row>
    <row r="1219" spans="1:2" ht="12.75">
      <c r="A1219" s="40" t="s">
        <v>1371</v>
      </c>
      <c r="B1219" s="42">
        <v>55</v>
      </c>
    </row>
    <row r="1220" spans="1:2" ht="12.75">
      <c r="A1220" s="40" t="s">
        <v>1372</v>
      </c>
      <c r="B1220" s="42">
        <v>54</v>
      </c>
    </row>
    <row r="1221" spans="1:2" ht="12.75">
      <c r="A1221" s="40" t="s">
        <v>1373</v>
      </c>
      <c r="B1221" s="42">
        <v>53</v>
      </c>
    </row>
    <row r="1222" spans="1:2" ht="12.75">
      <c r="A1222" s="40" t="s">
        <v>1374</v>
      </c>
      <c r="B1222" s="42">
        <v>52</v>
      </c>
    </row>
    <row r="1223" spans="1:2" ht="12.75">
      <c r="A1223" s="40" t="s">
        <v>1375</v>
      </c>
      <c r="B1223" s="42">
        <v>51</v>
      </c>
    </row>
    <row r="1224" spans="1:2" ht="12.75">
      <c r="A1224" s="40" t="s">
        <v>1376</v>
      </c>
      <c r="B1224" s="42">
        <v>50</v>
      </c>
    </row>
    <row r="1225" spans="1:2" ht="12.75">
      <c r="A1225" s="40" t="s">
        <v>1377</v>
      </c>
      <c r="B1225" s="42">
        <v>49</v>
      </c>
    </row>
    <row r="1226" spans="1:2" ht="12.75">
      <c r="A1226" s="40" t="s">
        <v>1378</v>
      </c>
      <c r="B1226" s="42">
        <v>48</v>
      </c>
    </row>
    <row r="1227" spans="1:2" ht="12.75">
      <c r="A1227" s="40" t="s">
        <v>1379</v>
      </c>
      <c r="B1227" s="42">
        <v>47</v>
      </c>
    </row>
    <row r="1228" spans="1:2" ht="12.75">
      <c r="A1228" s="40" t="s">
        <v>1380</v>
      </c>
      <c r="B1228" s="42">
        <v>46</v>
      </c>
    </row>
    <row r="1229" spans="1:2" ht="12.75">
      <c r="A1229" s="40" t="s">
        <v>1381</v>
      </c>
      <c r="B1229" s="42">
        <v>45</v>
      </c>
    </row>
    <row r="1230" spans="1:2" ht="12.75">
      <c r="A1230" s="40" t="s">
        <v>1382</v>
      </c>
      <c r="B1230" s="42">
        <v>44</v>
      </c>
    </row>
    <row r="1231" spans="1:2" ht="12.75">
      <c r="A1231" s="40" t="s">
        <v>1383</v>
      </c>
      <c r="B1231" s="42">
        <v>43</v>
      </c>
    </row>
    <row r="1232" spans="1:2" ht="12.75">
      <c r="A1232" s="40" t="s">
        <v>1384</v>
      </c>
      <c r="B1232" s="42">
        <v>42</v>
      </c>
    </row>
    <row r="1233" spans="1:2" ht="12.75">
      <c r="A1233" s="40" t="s">
        <v>1385</v>
      </c>
      <c r="B1233" s="42">
        <v>41</v>
      </c>
    </row>
    <row r="1234" spans="1:2" ht="12.75">
      <c r="A1234" s="40" t="s">
        <v>1386</v>
      </c>
      <c r="B1234" s="42">
        <v>40</v>
      </c>
    </row>
    <row r="1235" spans="1:2" ht="12.75">
      <c r="A1235" s="40" t="s">
        <v>1387</v>
      </c>
      <c r="B1235" s="42">
        <v>39</v>
      </c>
    </row>
    <row r="1236" spans="1:2" ht="12.75">
      <c r="A1236" s="40" t="s">
        <v>1388</v>
      </c>
      <c r="B1236" s="42">
        <v>38</v>
      </c>
    </row>
    <row r="1237" spans="1:2" ht="12.75">
      <c r="A1237" s="40" t="s">
        <v>1389</v>
      </c>
      <c r="B1237" s="42">
        <v>37</v>
      </c>
    </row>
    <row r="1238" spans="1:2" ht="12.75">
      <c r="A1238" s="40" t="s">
        <v>1390</v>
      </c>
      <c r="B1238" s="42">
        <v>36</v>
      </c>
    </row>
    <row r="1239" spans="1:2" ht="12.75">
      <c r="A1239" s="40" t="s">
        <v>1391</v>
      </c>
      <c r="B1239" s="42">
        <v>35</v>
      </c>
    </row>
    <row r="1240" spans="1:2" ht="12.75">
      <c r="A1240" s="40" t="s">
        <v>1392</v>
      </c>
      <c r="B1240" s="42">
        <v>34</v>
      </c>
    </row>
    <row r="1241" spans="1:2" ht="12.75">
      <c r="A1241" s="40" t="s">
        <v>1393</v>
      </c>
      <c r="B1241" s="42">
        <v>33</v>
      </c>
    </row>
    <row r="1242" spans="1:2" ht="12.75">
      <c r="A1242" s="40" t="s">
        <v>1394</v>
      </c>
      <c r="B1242" s="42">
        <v>32</v>
      </c>
    </row>
    <row r="1243" spans="1:2" ht="12.75">
      <c r="A1243" s="40" t="s">
        <v>1395</v>
      </c>
      <c r="B1243" s="42">
        <v>31</v>
      </c>
    </row>
    <row r="1244" spans="1:2" ht="12.75">
      <c r="A1244" s="40" t="s">
        <v>1396</v>
      </c>
      <c r="B1244" s="42">
        <v>30</v>
      </c>
    </row>
    <row r="1245" spans="1:2" ht="12.75">
      <c r="A1245" s="40" t="s">
        <v>1397</v>
      </c>
      <c r="B1245" s="42">
        <v>29</v>
      </c>
    </row>
    <row r="1246" spans="1:2" ht="12.75">
      <c r="A1246" s="40" t="s">
        <v>1398</v>
      </c>
      <c r="B1246" s="42">
        <v>28</v>
      </c>
    </row>
    <row r="1247" spans="1:2" ht="12.75">
      <c r="A1247" s="40" t="s">
        <v>1399</v>
      </c>
      <c r="B1247" s="42">
        <v>27</v>
      </c>
    </row>
    <row r="1248" spans="1:2" ht="12.75">
      <c r="A1248" s="40" t="s">
        <v>1400</v>
      </c>
      <c r="B1248" s="42">
        <v>26</v>
      </c>
    </row>
    <row r="1249" spans="1:2" ht="12.75">
      <c r="A1249" s="40" t="s">
        <v>1401</v>
      </c>
      <c r="B1249" s="42">
        <v>25</v>
      </c>
    </row>
    <row r="1250" spans="1:2" ht="12.75">
      <c r="A1250" s="40" t="s">
        <v>1402</v>
      </c>
      <c r="B1250" s="42">
        <v>24</v>
      </c>
    </row>
    <row r="1251" spans="1:2" ht="12.75">
      <c r="A1251" s="40" t="s">
        <v>1403</v>
      </c>
      <c r="B1251" s="42">
        <v>23</v>
      </c>
    </row>
    <row r="1252" spans="1:2" ht="12.75">
      <c r="A1252" s="40" t="s">
        <v>1404</v>
      </c>
      <c r="B1252" s="42">
        <v>22</v>
      </c>
    </row>
    <row r="1253" spans="1:2" ht="12.75">
      <c r="A1253" s="40" t="s">
        <v>1405</v>
      </c>
      <c r="B1253" s="42">
        <v>21</v>
      </c>
    </row>
    <row r="1254" spans="1:2" ht="12.75">
      <c r="A1254" s="40" t="s">
        <v>1406</v>
      </c>
      <c r="B1254" s="42">
        <v>20</v>
      </c>
    </row>
    <row r="1255" spans="1:2" ht="12.75">
      <c r="A1255" s="40" t="s">
        <v>1407</v>
      </c>
      <c r="B1255" s="42">
        <v>19</v>
      </c>
    </row>
    <row r="1256" spans="1:2" ht="12.75">
      <c r="A1256" s="40" t="s">
        <v>1408</v>
      </c>
      <c r="B1256" s="42">
        <v>18</v>
      </c>
    </row>
    <row r="1257" spans="1:2" ht="12.75">
      <c r="A1257" s="40" t="s">
        <v>1409</v>
      </c>
      <c r="B1257" s="42">
        <v>17</v>
      </c>
    </row>
    <row r="1258" spans="1:2" ht="12.75">
      <c r="A1258" s="40" t="s">
        <v>1410</v>
      </c>
      <c r="B1258" s="42">
        <v>16</v>
      </c>
    </row>
    <row r="1259" spans="1:2" ht="12.75">
      <c r="A1259" s="40" t="s">
        <v>1411</v>
      </c>
      <c r="B1259" s="42">
        <v>15</v>
      </c>
    </row>
    <row r="1260" spans="1:2" ht="12.75">
      <c r="A1260" s="40" t="s">
        <v>1412</v>
      </c>
      <c r="B1260" s="42">
        <v>14</v>
      </c>
    </row>
    <row r="1261" spans="1:2" ht="12.75">
      <c r="A1261" s="40" t="s">
        <v>1413</v>
      </c>
      <c r="B1261" s="42">
        <v>13</v>
      </c>
    </row>
    <row r="1262" spans="1:2" ht="12.75">
      <c r="A1262" s="40" t="s">
        <v>1414</v>
      </c>
      <c r="B1262" s="42">
        <v>12</v>
      </c>
    </row>
    <row r="1263" spans="1:2" ht="12.75">
      <c r="A1263" s="40" t="s">
        <v>1415</v>
      </c>
      <c r="B1263" s="42">
        <v>11</v>
      </c>
    </row>
    <row r="1264" spans="1:2" ht="12.75">
      <c r="A1264" s="40" t="s">
        <v>1416</v>
      </c>
      <c r="B1264" s="42">
        <v>10</v>
      </c>
    </row>
    <row r="1265" spans="1:2" ht="12.75">
      <c r="A1265" s="40" t="s">
        <v>1417</v>
      </c>
      <c r="B1265" s="42">
        <v>9</v>
      </c>
    </row>
    <row r="1266" spans="1:2" ht="12.75">
      <c r="A1266" s="40" t="s">
        <v>1418</v>
      </c>
      <c r="B1266" s="42">
        <v>8</v>
      </c>
    </row>
    <row r="1267" spans="1:2" ht="12.75">
      <c r="A1267" s="40" t="s">
        <v>1419</v>
      </c>
      <c r="B1267" s="42">
        <v>7</v>
      </c>
    </row>
    <row r="1268" spans="1:2" ht="12.75">
      <c r="A1268" s="40" t="s">
        <v>1420</v>
      </c>
      <c r="B1268" s="42">
        <v>6</v>
      </c>
    </row>
    <row r="1269" spans="1:2" ht="12.75">
      <c r="A1269" s="40" t="s">
        <v>1421</v>
      </c>
      <c r="B1269" s="42">
        <v>5</v>
      </c>
    </row>
    <row r="1270" spans="1:2" ht="12.75">
      <c r="A1270" s="40" t="s">
        <v>1422</v>
      </c>
      <c r="B1270" s="42">
        <v>4</v>
      </c>
    </row>
    <row r="1271" spans="1:2" ht="12.75">
      <c r="A1271" s="40" t="s">
        <v>1423</v>
      </c>
      <c r="B1271" s="42">
        <v>3</v>
      </c>
    </row>
    <row r="1272" spans="1:2" ht="12.75">
      <c r="A1272" s="40" t="s">
        <v>1424</v>
      </c>
      <c r="B1272" s="42">
        <v>2</v>
      </c>
    </row>
    <row r="1273" spans="1:2" ht="12.75">
      <c r="A1273" s="40" t="s">
        <v>1425</v>
      </c>
      <c r="B1273" s="42">
        <v>1</v>
      </c>
    </row>
    <row r="1274" spans="1:2" ht="12.75">
      <c r="A1274" s="40" t="s">
        <v>1426</v>
      </c>
      <c r="B1274" s="42">
        <v>0</v>
      </c>
    </row>
    <row r="1275" spans="1:2" ht="12.75">
      <c r="A1275" s="40">
        <v>0</v>
      </c>
      <c r="B1275" s="42">
        <v>0</v>
      </c>
    </row>
    <row r="1276" spans="1:2" ht="12.75">
      <c r="A1276" s="40" t="s">
        <v>1427</v>
      </c>
      <c r="B1276" s="42">
        <v>0</v>
      </c>
    </row>
    <row r="1277" spans="1:2" ht="12.75">
      <c r="A1277" s="40" t="s">
        <v>123</v>
      </c>
      <c r="B1277" s="42">
        <v>0</v>
      </c>
    </row>
    <row r="1278" spans="1:2" ht="12.75">
      <c r="A1278" s="40" t="s">
        <v>124</v>
      </c>
      <c r="B1278" s="42">
        <v>-1.78033587872051E-10</v>
      </c>
    </row>
    <row r="1279" ht="12.75">
      <c r="B1279" s="42"/>
    </row>
    <row r="1280" ht="12.75">
      <c r="B1280" s="42"/>
    </row>
    <row r="1281" ht="12.75">
      <c r="B1281" s="42"/>
    </row>
    <row r="1282" ht="12.75">
      <c r="B1282" s="42"/>
    </row>
    <row r="1283" ht="12.75">
      <c r="B1283" s="42"/>
    </row>
    <row r="1284" ht="12.75">
      <c r="B1284" s="42"/>
    </row>
    <row r="1285" ht="12.75">
      <c r="B1285" s="42"/>
    </row>
    <row r="1286" ht="12.75">
      <c r="B1286" s="42"/>
    </row>
    <row r="1287" ht="12.75">
      <c r="B1287" s="42"/>
    </row>
    <row r="1288" ht="12.75">
      <c r="B1288" s="42"/>
    </row>
    <row r="1289" ht="12.75">
      <c r="B1289" s="42"/>
    </row>
    <row r="1290" ht="12.75">
      <c r="B1290" s="42"/>
    </row>
    <row r="1291" ht="12.75">
      <c r="B1291" s="42"/>
    </row>
    <row r="1292" ht="12.75">
      <c r="B1292" s="42"/>
    </row>
    <row r="1293" ht="12.75">
      <c r="B1293" s="42"/>
    </row>
    <row r="1294" ht="12.75">
      <c r="B1294" s="42"/>
    </row>
    <row r="1295" ht="12.75">
      <c r="B1295" s="42"/>
    </row>
    <row r="1296" ht="12.75">
      <c r="B1296" s="42"/>
    </row>
    <row r="1297" ht="12.75">
      <c r="B1297" s="42"/>
    </row>
    <row r="1298" ht="12.75">
      <c r="B1298" s="42"/>
    </row>
    <row r="1299" ht="12.75">
      <c r="B1299" s="42"/>
    </row>
    <row r="1300" ht="12.75">
      <c r="B1300" s="42"/>
    </row>
    <row r="1301" ht="12.75">
      <c r="B1301" s="42"/>
    </row>
    <row r="1302" ht="12.75">
      <c r="B1302" s="42"/>
    </row>
    <row r="1303" ht="12.75">
      <c r="B1303" s="42"/>
    </row>
    <row r="1304" ht="12.75">
      <c r="B1304" s="42"/>
    </row>
    <row r="1305" ht="12.75">
      <c r="B1305" s="42"/>
    </row>
    <row r="1306" ht="12.75">
      <c r="B1306" s="42"/>
    </row>
    <row r="1307" ht="12.75">
      <c r="B1307" s="42"/>
    </row>
    <row r="1308" ht="12.75">
      <c r="B1308" s="42"/>
    </row>
    <row r="1309" ht="12.75">
      <c r="B1309" s="42"/>
    </row>
    <row r="1310" ht="12.75">
      <c r="B1310" s="42"/>
    </row>
    <row r="1311" ht="12.75">
      <c r="B1311" s="42"/>
    </row>
    <row r="1312" ht="12.75">
      <c r="B1312" s="42"/>
    </row>
    <row r="1313" ht="12.75">
      <c r="B1313" s="42"/>
    </row>
    <row r="1314" ht="12.75">
      <c r="B1314" s="42"/>
    </row>
    <row r="1315" ht="12.75">
      <c r="B1315" s="42"/>
    </row>
    <row r="1316" ht="12.75">
      <c r="B1316" s="42"/>
    </row>
    <row r="1317" ht="12.75">
      <c r="B1317" s="42"/>
    </row>
    <row r="1318" ht="12.75">
      <c r="B1318" s="42"/>
    </row>
    <row r="1319" ht="12.75">
      <c r="B1319" s="42"/>
    </row>
    <row r="1320" ht="12.75">
      <c r="B1320" s="42"/>
    </row>
    <row r="1321" ht="12.75">
      <c r="B1321" s="42"/>
    </row>
    <row r="1322" ht="12.75">
      <c r="B1322" s="42"/>
    </row>
    <row r="1323" ht="12.75">
      <c r="B1323" s="42"/>
    </row>
    <row r="1324" ht="12.75">
      <c r="B1324" s="42"/>
    </row>
    <row r="1325" ht="12.75">
      <c r="B1325" s="42"/>
    </row>
    <row r="1326" ht="12.75">
      <c r="B1326" s="42"/>
    </row>
    <row r="1327" ht="12.75">
      <c r="B1327" s="42"/>
    </row>
    <row r="1328" ht="12.75">
      <c r="B1328" s="42"/>
    </row>
    <row r="1329" ht="12.75">
      <c r="B1329" s="42"/>
    </row>
    <row r="1330" ht="12.75">
      <c r="B1330" s="42"/>
    </row>
    <row r="1331" ht="12.75">
      <c r="B1331" s="42"/>
    </row>
    <row r="1332" ht="12.75">
      <c r="B1332" s="42"/>
    </row>
    <row r="1333" ht="12.75">
      <c r="B1333" s="42"/>
    </row>
    <row r="1334" ht="12.75">
      <c r="B1334" s="42"/>
    </row>
    <row r="1335" ht="12.75">
      <c r="B1335" s="42"/>
    </row>
    <row r="1336" ht="12.75">
      <c r="B1336" s="42"/>
    </row>
    <row r="1337" ht="12.75">
      <c r="B1337" s="42"/>
    </row>
    <row r="1338" ht="12.75">
      <c r="B1338" s="42"/>
    </row>
    <row r="1339" ht="12.75">
      <c r="B1339" s="42"/>
    </row>
    <row r="1340" ht="12.75">
      <c r="B1340" s="42"/>
    </row>
    <row r="1341" ht="12.75">
      <c r="B1341" s="42"/>
    </row>
    <row r="1342" ht="12.75">
      <c r="B1342" s="42"/>
    </row>
    <row r="1343" ht="12.75">
      <c r="B1343" s="42"/>
    </row>
    <row r="1344" ht="12.75">
      <c r="B1344" s="42"/>
    </row>
    <row r="1345" ht="12.75">
      <c r="B1345" s="42"/>
    </row>
    <row r="1346" ht="12.75">
      <c r="B1346" s="42"/>
    </row>
    <row r="1347" ht="12.75">
      <c r="B1347" s="42"/>
    </row>
    <row r="1348" ht="12.75">
      <c r="B1348" s="42"/>
    </row>
    <row r="1349" ht="12.75">
      <c r="B1349" s="42"/>
    </row>
    <row r="1350" ht="12.75">
      <c r="B1350" s="42"/>
    </row>
    <row r="1351" ht="12.75">
      <c r="B1351" s="42"/>
    </row>
    <row r="1352" ht="12.75">
      <c r="B1352" s="42"/>
    </row>
    <row r="1353" ht="12.75">
      <c r="B1353" s="42"/>
    </row>
    <row r="1354" ht="12.75">
      <c r="B1354" s="42"/>
    </row>
    <row r="1355" ht="12.75">
      <c r="B1355" s="42"/>
    </row>
    <row r="1356" ht="12.75">
      <c r="B1356" s="42"/>
    </row>
    <row r="1357" ht="12.75">
      <c r="B1357" s="42"/>
    </row>
    <row r="1358" ht="12.75">
      <c r="B1358" s="42"/>
    </row>
    <row r="1359" ht="12.75">
      <c r="B1359" s="42"/>
    </row>
    <row r="1360" ht="12.75">
      <c r="B1360" s="42"/>
    </row>
    <row r="1361" ht="12.75">
      <c r="B1361" s="42"/>
    </row>
    <row r="1362" ht="12.75">
      <c r="B1362" s="42"/>
    </row>
    <row r="1363" ht="12.75">
      <c r="B1363" s="42"/>
    </row>
    <row r="1364" ht="12.75">
      <c r="B1364" s="42"/>
    </row>
    <row r="1365" ht="12.75">
      <c r="B1365" s="42"/>
    </row>
    <row r="1366" ht="12.75">
      <c r="B1366" s="42"/>
    </row>
    <row r="1367" ht="12.75">
      <c r="B1367" s="42"/>
    </row>
    <row r="1368" ht="12.75">
      <c r="B1368" s="42"/>
    </row>
    <row r="1369" ht="12.75">
      <c r="B1369" s="42"/>
    </row>
    <row r="1370" ht="12.75">
      <c r="B1370" s="42"/>
    </row>
    <row r="1371" ht="12.75">
      <c r="B1371" s="42"/>
    </row>
    <row r="1372" ht="12.75">
      <c r="B1372" s="42"/>
    </row>
    <row r="1373" ht="12.75">
      <c r="B1373" s="42"/>
    </row>
    <row r="1374" ht="12.75">
      <c r="B1374" s="42"/>
    </row>
    <row r="1375" ht="12.75">
      <c r="B1375" s="42"/>
    </row>
    <row r="1376" ht="12.75">
      <c r="B1376" s="42"/>
    </row>
    <row r="1377" ht="12.75">
      <c r="B1377" s="42"/>
    </row>
    <row r="1378" ht="12.75">
      <c r="B1378" s="42"/>
    </row>
    <row r="1379" ht="12.75">
      <c r="B1379" s="42"/>
    </row>
    <row r="1380" ht="12.75">
      <c r="B1380" s="42"/>
    </row>
    <row r="1381" ht="12.75">
      <c r="B1381" s="42"/>
    </row>
    <row r="1382" ht="12.75">
      <c r="B1382" s="42"/>
    </row>
    <row r="1383" ht="12.75">
      <c r="B1383" s="42"/>
    </row>
    <row r="1384" ht="12.75">
      <c r="B1384" s="42"/>
    </row>
    <row r="1385" ht="12.75">
      <c r="B1385" s="42"/>
    </row>
    <row r="1386" ht="12.75">
      <c r="B1386" s="42"/>
    </row>
    <row r="1387" ht="12.75">
      <c r="B1387" s="42"/>
    </row>
    <row r="1388" ht="12.75">
      <c r="B1388" s="42"/>
    </row>
    <row r="1389" ht="12.75">
      <c r="B1389" s="42"/>
    </row>
    <row r="1390" ht="12.75">
      <c r="B1390" s="42"/>
    </row>
    <row r="1391" ht="12.75">
      <c r="B1391" s="42"/>
    </row>
    <row r="1392" ht="12.75">
      <c r="B1392" s="42"/>
    </row>
    <row r="1393" ht="12.75">
      <c r="B1393" s="42"/>
    </row>
    <row r="1394" ht="12.75">
      <c r="B1394" s="42"/>
    </row>
    <row r="1395" ht="12.75">
      <c r="B1395" s="42"/>
    </row>
    <row r="1396" ht="12.75">
      <c r="B1396" s="42"/>
    </row>
    <row r="1397" ht="12.75">
      <c r="B1397" s="42"/>
    </row>
    <row r="1398" ht="12.75">
      <c r="B1398" s="42"/>
    </row>
    <row r="1399" ht="12.75">
      <c r="B1399" s="42"/>
    </row>
    <row r="1400" ht="12.75">
      <c r="B1400" s="42"/>
    </row>
    <row r="1401" ht="12.75">
      <c r="B1401" s="42"/>
    </row>
    <row r="1402" ht="12.75">
      <c r="B1402" s="42"/>
    </row>
    <row r="1403" ht="12.75">
      <c r="B1403" s="42"/>
    </row>
    <row r="1404" ht="12.75">
      <c r="B1404" s="42"/>
    </row>
    <row r="1405" ht="12.75">
      <c r="B1405" s="42"/>
    </row>
    <row r="1406" ht="12.75">
      <c r="B1406" s="42"/>
    </row>
    <row r="1407" ht="12.75">
      <c r="B1407" s="42"/>
    </row>
    <row r="1408" ht="12.75">
      <c r="B1408" s="42"/>
    </row>
    <row r="1409" ht="12.75">
      <c r="B1409" s="42"/>
    </row>
    <row r="1410" ht="12.75">
      <c r="B1410" s="42"/>
    </row>
    <row r="1411" ht="12.75">
      <c r="B1411" s="42"/>
    </row>
    <row r="1412" ht="12.75">
      <c r="B1412" s="42"/>
    </row>
    <row r="1413" ht="12.75">
      <c r="B1413" s="42"/>
    </row>
    <row r="1414" ht="12.75">
      <c r="B1414" s="42"/>
    </row>
    <row r="1415" ht="12.75">
      <c r="B1415" s="42"/>
    </row>
    <row r="1416" ht="12.75">
      <c r="B1416" s="42"/>
    </row>
    <row r="1417" ht="12.75">
      <c r="B1417" s="42"/>
    </row>
    <row r="1418" ht="12.75">
      <c r="B1418" s="42"/>
    </row>
    <row r="1419" ht="12.75">
      <c r="B1419" s="42"/>
    </row>
    <row r="1420" ht="12.75">
      <c r="B1420" s="42"/>
    </row>
    <row r="1421" ht="12.75">
      <c r="B1421" s="42"/>
    </row>
    <row r="1422" ht="12.75">
      <c r="B1422" s="42"/>
    </row>
    <row r="1423" ht="12.75">
      <c r="B1423" s="42"/>
    </row>
    <row r="1424" ht="12.75">
      <c r="B1424" s="42"/>
    </row>
    <row r="1425" ht="12.75">
      <c r="B1425" s="42"/>
    </row>
    <row r="1426" ht="12.75">
      <c r="B1426" s="42"/>
    </row>
    <row r="1427" ht="12.75">
      <c r="B1427" s="42"/>
    </row>
    <row r="1428" ht="12.75">
      <c r="B1428" s="42"/>
    </row>
    <row r="1429" ht="12.75">
      <c r="B1429" s="42"/>
    </row>
    <row r="1430" ht="12.75">
      <c r="B1430" s="42"/>
    </row>
    <row r="1431" ht="12.75">
      <c r="B1431" s="42"/>
    </row>
    <row r="1432" ht="12.75">
      <c r="B1432" s="42"/>
    </row>
    <row r="1433" ht="12.75">
      <c r="B1433" s="42"/>
    </row>
    <row r="1434" ht="12.75">
      <c r="B1434" s="42"/>
    </row>
    <row r="1435" ht="12.75">
      <c r="B1435" s="42"/>
    </row>
    <row r="1436" ht="12.75">
      <c r="B1436" s="42"/>
    </row>
    <row r="1437" ht="12.75">
      <c r="B1437" s="42"/>
    </row>
    <row r="1438" ht="12.75">
      <c r="B1438" s="42"/>
    </row>
    <row r="1439" ht="12.75">
      <c r="B1439" s="42"/>
    </row>
    <row r="1440" ht="12.75">
      <c r="B1440" s="42"/>
    </row>
    <row r="1441" ht="12.75">
      <c r="B1441" s="42"/>
    </row>
    <row r="1442" ht="12.75">
      <c r="B1442" s="42"/>
    </row>
    <row r="1443" ht="12.75">
      <c r="B1443" s="42"/>
    </row>
    <row r="1444" ht="12.75">
      <c r="B1444" s="42"/>
    </row>
    <row r="1445" ht="12.75">
      <c r="B1445" s="42"/>
    </row>
    <row r="1446" ht="12.75">
      <c r="B1446" s="42"/>
    </row>
    <row r="1447" ht="12.75">
      <c r="B1447" s="42"/>
    </row>
    <row r="1448" ht="12.75">
      <c r="B1448" s="42"/>
    </row>
    <row r="1449" ht="12.75">
      <c r="B1449" s="42"/>
    </row>
    <row r="1450" ht="12.75">
      <c r="B1450" s="42"/>
    </row>
    <row r="1451" ht="12.75">
      <c r="B1451" s="42"/>
    </row>
    <row r="1452" ht="12.75">
      <c r="B1452" s="42"/>
    </row>
    <row r="1453" ht="12.75">
      <c r="B1453" s="42"/>
    </row>
    <row r="1454" ht="12.75">
      <c r="B1454" s="42"/>
    </row>
    <row r="1455" ht="12.75">
      <c r="B1455" s="42"/>
    </row>
    <row r="1456" ht="12.75">
      <c r="B1456" s="42"/>
    </row>
    <row r="1457" ht="12.75">
      <c r="B1457" s="42"/>
    </row>
    <row r="1458" ht="12.75">
      <c r="B1458" s="42"/>
    </row>
    <row r="1459" ht="12.75">
      <c r="B1459" s="42"/>
    </row>
    <row r="1460" ht="12.75">
      <c r="B1460" s="42"/>
    </row>
    <row r="1461" ht="12.75">
      <c r="B1461" s="42"/>
    </row>
    <row r="1462" ht="12.75">
      <c r="B1462" s="42"/>
    </row>
    <row r="1463" ht="12.75">
      <c r="B1463" s="42"/>
    </row>
    <row r="1464" ht="12.75">
      <c r="B1464" s="42"/>
    </row>
    <row r="1465" ht="12.75">
      <c r="B1465" s="42"/>
    </row>
    <row r="1466" ht="12.75">
      <c r="B1466" s="42"/>
    </row>
    <row r="1467" ht="12.75">
      <c r="B1467" s="42"/>
    </row>
    <row r="1468" ht="12.75">
      <c r="B1468" s="42"/>
    </row>
    <row r="1469" ht="12.75">
      <c r="B1469" s="42"/>
    </row>
    <row r="1470" ht="12.75">
      <c r="B1470" s="42"/>
    </row>
    <row r="1471" ht="12.75">
      <c r="B1471" s="42"/>
    </row>
    <row r="1472" ht="12.75">
      <c r="B1472" s="42"/>
    </row>
    <row r="1473" ht="12.75">
      <c r="B1473" s="42"/>
    </row>
    <row r="1474" ht="12.75">
      <c r="B1474" s="42"/>
    </row>
    <row r="1475" ht="12.75">
      <c r="B1475" s="42"/>
    </row>
    <row r="1476" ht="12.75">
      <c r="B1476" s="42"/>
    </row>
    <row r="1477" ht="12.75">
      <c r="B1477" s="42"/>
    </row>
    <row r="1478" ht="12.75">
      <c r="B1478" s="42"/>
    </row>
    <row r="1479" ht="12.75">
      <c r="B1479" s="42"/>
    </row>
    <row r="1480" ht="12.75">
      <c r="B1480" s="42"/>
    </row>
    <row r="1481" ht="12.75">
      <c r="B1481" s="42"/>
    </row>
    <row r="1482" ht="12.75">
      <c r="B1482" s="42"/>
    </row>
    <row r="1483" ht="12.75">
      <c r="B1483" s="42"/>
    </row>
    <row r="1484" ht="12.75">
      <c r="B1484" s="42"/>
    </row>
    <row r="1485" ht="12.75">
      <c r="B1485" s="42"/>
    </row>
    <row r="1486" ht="12.75">
      <c r="B1486" s="42"/>
    </row>
    <row r="1487" ht="12.75">
      <c r="B1487" s="42"/>
    </row>
    <row r="1488" ht="12.75">
      <c r="B1488" s="42"/>
    </row>
    <row r="1489" ht="12.75">
      <c r="B1489" s="42"/>
    </row>
    <row r="1490" ht="12.75">
      <c r="B1490" s="42"/>
    </row>
    <row r="1491" ht="12.75">
      <c r="B1491" s="42"/>
    </row>
    <row r="1492" ht="12.75">
      <c r="B1492" s="42"/>
    </row>
    <row r="1493" ht="12.75">
      <c r="B1493" s="42"/>
    </row>
    <row r="1494" ht="12.75">
      <c r="B1494" s="42"/>
    </row>
    <row r="1495" ht="12.75">
      <c r="B1495" s="42"/>
    </row>
    <row r="1496" ht="12.75">
      <c r="B1496" s="42"/>
    </row>
    <row r="1497" ht="12.75">
      <c r="B1497" s="42"/>
    </row>
    <row r="1498" ht="12.75">
      <c r="B1498" s="42"/>
    </row>
    <row r="1499" ht="12.75">
      <c r="B1499" s="42"/>
    </row>
    <row r="1500" ht="12.75">
      <c r="B1500" s="42"/>
    </row>
    <row r="1501" ht="12.75">
      <c r="B1501" s="42"/>
    </row>
    <row r="1502" ht="12.75">
      <c r="B1502" s="42"/>
    </row>
    <row r="1503" ht="12.75">
      <c r="B1503" s="42"/>
    </row>
    <row r="1504" ht="12.75">
      <c r="B1504" s="42"/>
    </row>
    <row r="1505" ht="12.75">
      <c r="B1505" s="42"/>
    </row>
    <row r="1506" ht="12.75">
      <c r="B1506" s="42"/>
    </row>
    <row r="1507" ht="12.75">
      <c r="B1507" s="42"/>
    </row>
    <row r="1508" ht="12.75">
      <c r="B1508" s="42"/>
    </row>
    <row r="1509" ht="12.75">
      <c r="B1509" s="42"/>
    </row>
    <row r="1510" ht="12.75">
      <c r="B1510" s="42"/>
    </row>
    <row r="1511" ht="12.75">
      <c r="B1511" s="42"/>
    </row>
    <row r="1512" ht="12.75">
      <c r="B1512" s="42"/>
    </row>
    <row r="1513" ht="12.75">
      <c r="B1513" s="42"/>
    </row>
    <row r="1514" ht="12.75">
      <c r="B1514" s="42"/>
    </row>
    <row r="1515" ht="12.75">
      <c r="B1515" s="42"/>
    </row>
    <row r="1516" ht="12.75">
      <c r="B1516" s="42"/>
    </row>
    <row r="1517" ht="12.75">
      <c r="B1517" s="42"/>
    </row>
    <row r="1518" ht="12.75">
      <c r="B1518" s="42"/>
    </row>
    <row r="1519" ht="12.75">
      <c r="B1519" s="42"/>
    </row>
    <row r="1520" ht="12.75">
      <c r="B1520" s="42"/>
    </row>
    <row r="1521" ht="12.75">
      <c r="B1521" s="42"/>
    </row>
    <row r="1522" ht="12.75">
      <c r="B1522" s="42"/>
    </row>
    <row r="1523" ht="12.75">
      <c r="B1523" s="42"/>
    </row>
    <row r="1524" ht="12.75">
      <c r="B1524" s="42"/>
    </row>
    <row r="1525" ht="12.75">
      <c r="B1525" s="42"/>
    </row>
    <row r="1526" ht="12.75">
      <c r="B1526" s="42"/>
    </row>
    <row r="1527" ht="12.75">
      <c r="B1527" s="42"/>
    </row>
    <row r="1528" ht="12.75">
      <c r="B1528" s="42"/>
    </row>
    <row r="1529" ht="12.75">
      <c r="B1529" s="42"/>
    </row>
    <row r="1530" ht="12.75">
      <c r="B1530" s="42"/>
    </row>
    <row r="1531" ht="12.75">
      <c r="B1531" s="42"/>
    </row>
    <row r="1532" ht="12.75">
      <c r="B1532" s="42"/>
    </row>
    <row r="1533" ht="12.75">
      <c r="B1533" s="42"/>
    </row>
    <row r="1534" ht="12.75">
      <c r="B1534" s="42"/>
    </row>
    <row r="1535" ht="12.75">
      <c r="B1535" s="42"/>
    </row>
    <row r="1536" ht="12.75">
      <c r="B1536" s="42"/>
    </row>
    <row r="1537" ht="12.75">
      <c r="B1537" s="42"/>
    </row>
    <row r="1538" ht="12.75">
      <c r="B1538" s="42"/>
    </row>
    <row r="1539" ht="12.75">
      <c r="B1539" s="42"/>
    </row>
    <row r="1540" ht="12.75">
      <c r="B1540" s="42"/>
    </row>
    <row r="1541" ht="12.75">
      <c r="B1541" s="42"/>
    </row>
    <row r="1542" ht="12.75">
      <c r="B1542" s="42"/>
    </row>
    <row r="1543" ht="12.75">
      <c r="B1543" s="42"/>
    </row>
    <row r="1544" ht="12.75">
      <c r="B1544" s="42"/>
    </row>
    <row r="1545" ht="12.75">
      <c r="B1545" s="42"/>
    </row>
    <row r="1546" ht="12.75">
      <c r="B1546" s="42"/>
    </row>
    <row r="1547" ht="12.75">
      <c r="B1547" s="42"/>
    </row>
    <row r="1548" ht="12.75">
      <c r="B1548" s="42"/>
    </row>
    <row r="1549" ht="12.75">
      <c r="B1549" s="42"/>
    </row>
    <row r="1550" ht="12.75">
      <c r="B1550" s="42"/>
    </row>
    <row r="1551" ht="12.75">
      <c r="B1551" s="42"/>
    </row>
    <row r="1552" ht="12.75">
      <c r="B1552" s="42"/>
    </row>
    <row r="1553" ht="12.75">
      <c r="B1553" s="42"/>
    </row>
    <row r="1554" ht="12.75">
      <c r="B1554" s="42"/>
    </row>
    <row r="1555" ht="12.75">
      <c r="B1555" s="42"/>
    </row>
    <row r="1556" ht="12.75">
      <c r="B1556" s="42"/>
    </row>
    <row r="1557" ht="12.75">
      <c r="B1557" s="42"/>
    </row>
    <row r="1558" ht="12.75">
      <c r="B1558" s="42"/>
    </row>
    <row r="1559" ht="12.75">
      <c r="B1559" s="42"/>
    </row>
    <row r="1560" ht="12.75">
      <c r="B1560" s="42"/>
    </row>
    <row r="1561" ht="12.75">
      <c r="B1561" s="42"/>
    </row>
    <row r="1562" ht="12.75">
      <c r="B1562" s="42"/>
    </row>
    <row r="1563" ht="12.75">
      <c r="B1563" s="42"/>
    </row>
    <row r="1564" ht="12.75">
      <c r="B1564" s="42"/>
    </row>
    <row r="1565" ht="12.75">
      <c r="B1565" s="42"/>
    </row>
    <row r="1566" ht="12.75">
      <c r="B1566" s="42"/>
    </row>
    <row r="1567" ht="12.75">
      <c r="B1567" s="42"/>
    </row>
    <row r="1568" ht="12.75">
      <c r="B1568" s="42"/>
    </row>
    <row r="1569" ht="12.75">
      <c r="B1569" s="42"/>
    </row>
    <row r="1570" ht="12.75">
      <c r="B1570" s="42"/>
    </row>
    <row r="1571" ht="12.75">
      <c r="B1571" s="42"/>
    </row>
    <row r="1572" ht="12.75">
      <c r="B1572" s="42"/>
    </row>
    <row r="1573" ht="12.75">
      <c r="B1573" s="42"/>
    </row>
    <row r="1574" ht="12.75">
      <c r="B1574" s="42"/>
    </row>
    <row r="1575" ht="12.75">
      <c r="B1575" s="42"/>
    </row>
    <row r="1576" ht="12.75">
      <c r="B1576" s="42"/>
    </row>
    <row r="1577" ht="12.75">
      <c r="B1577" s="42"/>
    </row>
    <row r="1578" ht="12.75">
      <c r="B1578" s="42"/>
    </row>
    <row r="1579" ht="12.75">
      <c r="B1579" s="42"/>
    </row>
    <row r="1580" ht="12.75">
      <c r="B1580" s="42"/>
    </row>
    <row r="1581" ht="12.75">
      <c r="B1581" s="42"/>
    </row>
    <row r="1582" ht="12.75">
      <c r="B1582" s="42"/>
    </row>
    <row r="1583" ht="12.75">
      <c r="B1583" s="42"/>
    </row>
    <row r="1584" ht="12.75">
      <c r="B1584" s="42"/>
    </row>
    <row r="1585" ht="12.75">
      <c r="B1585" s="42"/>
    </row>
    <row r="1586" ht="12.75">
      <c r="B1586" s="42"/>
    </row>
    <row r="1587" ht="12.75">
      <c r="B1587" s="42"/>
    </row>
    <row r="1588" ht="12.75">
      <c r="B1588" s="42"/>
    </row>
    <row r="1589" ht="12.75">
      <c r="B1589" s="42"/>
    </row>
    <row r="1590" ht="12.75">
      <c r="B1590" s="42"/>
    </row>
    <row r="1591" ht="12.75">
      <c r="B1591" s="42"/>
    </row>
    <row r="1592" ht="12.75">
      <c r="B1592" s="42"/>
    </row>
    <row r="1593" ht="12.75">
      <c r="B1593" s="42"/>
    </row>
    <row r="1594" ht="12.75">
      <c r="B1594" s="42"/>
    </row>
    <row r="1595" ht="12.75">
      <c r="B1595" s="42"/>
    </row>
    <row r="1596" ht="12.75">
      <c r="B1596" s="42"/>
    </row>
    <row r="1597" ht="12.75">
      <c r="B1597" s="42"/>
    </row>
    <row r="1598" ht="12.75">
      <c r="B1598" s="42"/>
    </row>
    <row r="1599" ht="12.75">
      <c r="B1599" s="42"/>
    </row>
    <row r="1600" ht="12.75">
      <c r="B1600" s="42"/>
    </row>
    <row r="1601" ht="12.75">
      <c r="B1601" s="42"/>
    </row>
    <row r="1602" ht="12.75">
      <c r="B1602" s="42"/>
    </row>
    <row r="1603" ht="12.75">
      <c r="B1603" s="42"/>
    </row>
    <row r="1604" ht="12.75">
      <c r="B1604" s="42"/>
    </row>
    <row r="1605" ht="12.75">
      <c r="B1605" s="42"/>
    </row>
    <row r="1606" ht="12.75">
      <c r="B1606" s="42"/>
    </row>
    <row r="1607" ht="12.75">
      <c r="B1607" s="42"/>
    </row>
    <row r="1608" ht="12.75">
      <c r="B1608" s="42"/>
    </row>
    <row r="1609" ht="12.75">
      <c r="B1609" s="42"/>
    </row>
    <row r="1610" ht="12.75">
      <c r="B1610" s="42"/>
    </row>
    <row r="1611" ht="12.75">
      <c r="B1611" s="42"/>
    </row>
    <row r="1612" ht="12.75">
      <c r="B1612" s="42"/>
    </row>
    <row r="1613" ht="12.75">
      <c r="B1613" s="42"/>
    </row>
    <row r="1614" ht="12.75">
      <c r="B1614" s="42"/>
    </row>
    <row r="1615" ht="12.75">
      <c r="B1615" s="42"/>
    </row>
    <row r="1616" ht="12.75">
      <c r="B1616" s="42"/>
    </row>
    <row r="1617" ht="12.75">
      <c r="B1617" s="42"/>
    </row>
    <row r="1618" ht="12.75">
      <c r="B1618" s="42"/>
    </row>
    <row r="1619" ht="12.75">
      <c r="B1619" s="42"/>
    </row>
    <row r="1620" ht="12.75">
      <c r="B1620" s="42"/>
    </row>
    <row r="1621" ht="12.75">
      <c r="B1621" s="42"/>
    </row>
    <row r="1622" ht="12.75">
      <c r="B1622" s="42"/>
    </row>
    <row r="1623" ht="12.75">
      <c r="B1623" s="42"/>
    </row>
    <row r="1624" ht="12.75">
      <c r="B1624" s="42"/>
    </row>
    <row r="1625" ht="12.75">
      <c r="B1625" s="42"/>
    </row>
    <row r="1626" ht="12.75">
      <c r="B1626" s="42"/>
    </row>
    <row r="1627" ht="12.75">
      <c r="B1627" s="42"/>
    </row>
    <row r="1628" ht="12.75">
      <c r="B1628" s="42"/>
    </row>
    <row r="1629" ht="12.75">
      <c r="B1629" s="42"/>
    </row>
    <row r="1630" ht="12.75">
      <c r="B1630" s="42"/>
    </row>
    <row r="1631" ht="12.75">
      <c r="B1631" s="42"/>
    </row>
    <row r="1632" ht="12.75">
      <c r="B1632" s="42"/>
    </row>
    <row r="1633" ht="12.75">
      <c r="B1633" s="42"/>
    </row>
    <row r="1634" ht="12.75">
      <c r="B1634" s="42"/>
    </row>
    <row r="1635" ht="12.75">
      <c r="B1635" s="42"/>
    </row>
    <row r="1636" ht="12.75">
      <c r="B1636" s="42"/>
    </row>
    <row r="1637" ht="12.75">
      <c r="B1637" s="42"/>
    </row>
    <row r="1638" ht="12.75">
      <c r="B1638" s="42"/>
    </row>
    <row r="1639" ht="12.75">
      <c r="B1639" s="42"/>
    </row>
    <row r="1640" ht="12.75">
      <c r="B1640" s="42"/>
    </row>
    <row r="1641" ht="12.75">
      <c r="B1641" s="42"/>
    </row>
    <row r="1642" ht="12.75">
      <c r="B1642" s="42"/>
    </row>
    <row r="1643" ht="12.75">
      <c r="B1643" s="42"/>
    </row>
    <row r="1644" ht="12.75">
      <c r="B1644" s="42"/>
    </row>
    <row r="1645" ht="12.75">
      <c r="B1645" s="42"/>
    </row>
    <row r="1646" ht="12.75">
      <c r="B1646" s="42"/>
    </row>
    <row r="1647" ht="12.75">
      <c r="B1647" s="42"/>
    </row>
    <row r="1648" ht="12.75">
      <c r="B1648" s="42"/>
    </row>
    <row r="1649" ht="12.75">
      <c r="B1649" s="42"/>
    </row>
    <row r="1650" ht="12.75">
      <c r="B1650" s="42"/>
    </row>
    <row r="1651" ht="12.75">
      <c r="B1651" s="42"/>
    </row>
    <row r="1652" ht="12.75">
      <c r="B1652" s="42"/>
    </row>
    <row r="1653" ht="12.75">
      <c r="B1653" s="42"/>
    </row>
    <row r="1654" ht="12.75">
      <c r="B1654" s="42"/>
    </row>
    <row r="1655" ht="12.75">
      <c r="B1655" s="42"/>
    </row>
    <row r="1656" ht="12.75">
      <c r="B1656" s="42"/>
    </row>
    <row r="1657" ht="12.75">
      <c r="B1657" s="42"/>
    </row>
    <row r="1658" ht="12.75">
      <c r="B1658" s="42"/>
    </row>
    <row r="1659" ht="12.75">
      <c r="B1659" s="42"/>
    </row>
    <row r="1660" ht="12.75">
      <c r="B1660" s="42"/>
    </row>
    <row r="1661" ht="12.75">
      <c r="B1661" s="42"/>
    </row>
    <row r="1662" ht="12.75">
      <c r="B1662" s="42"/>
    </row>
    <row r="1663" ht="12.75">
      <c r="B1663" s="42"/>
    </row>
    <row r="1664" ht="12.75">
      <c r="B1664" s="42"/>
    </row>
    <row r="1665" ht="12.75">
      <c r="B1665" s="42"/>
    </row>
    <row r="1666" ht="12.75">
      <c r="B1666" s="42"/>
    </row>
    <row r="1667" ht="12.75">
      <c r="B1667" s="42"/>
    </row>
    <row r="1668" ht="12.75">
      <c r="B1668" s="42"/>
    </row>
    <row r="1669" ht="12.75">
      <c r="B1669" s="42"/>
    </row>
    <row r="1670" ht="12.75">
      <c r="B1670" s="42"/>
    </row>
    <row r="1671" ht="12.75">
      <c r="B1671" s="42"/>
    </row>
    <row r="1672" ht="12.75">
      <c r="B1672" s="42"/>
    </row>
    <row r="1673" ht="12.75">
      <c r="B1673" s="42"/>
    </row>
    <row r="1674" ht="12.75">
      <c r="B1674" s="4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КИР</cp:lastModifiedBy>
  <cp:lastPrinted>2015-03-04T11:16:32Z</cp:lastPrinted>
  <dcterms:created xsi:type="dcterms:W3CDTF">1999-09-28T12:57:04Z</dcterms:created>
  <dcterms:modified xsi:type="dcterms:W3CDTF">2015-03-06T04:12:48Z</dcterms:modified>
  <cp:category/>
  <cp:version/>
  <cp:contentType/>
  <cp:contentStatus/>
</cp:coreProperties>
</file>